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480" windowHeight="9165" activeTab="0"/>
  </bookViews>
  <sheets>
    <sheet name="форма" sheetId="1" r:id="rId1"/>
    <sheet name="в ОФиЭ верно" sheetId="2" r:id="rId2"/>
  </sheets>
  <definedNames>
    <definedName name="_xlnm.Print_Area" localSheetId="1">'в ОФиЭ верно'!$A$1:$AH$49</definedName>
    <definedName name="_xlnm.Print_Area" localSheetId="0">'форма'!#REF!</definedName>
  </definedNames>
  <calcPr fullCalcOnLoad="1"/>
</workbook>
</file>

<file path=xl/sharedStrings.xml><?xml version="1.0" encoding="utf-8"?>
<sst xmlns="http://schemas.openxmlformats.org/spreadsheetml/2006/main" count="311" uniqueCount="198">
  <si>
    <t>тарификация педагогических работников школы по  Есильскому району</t>
  </si>
  <si>
    <t xml:space="preserve">                        Сводная ведомость </t>
  </si>
  <si>
    <t>Наименование</t>
  </si>
  <si>
    <t>школ</t>
  </si>
  <si>
    <t>5-9 класс</t>
  </si>
  <si>
    <t>10-11 кл</t>
  </si>
  <si>
    <t>число</t>
  </si>
  <si>
    <t>кл-комп</t>
  </si>
  <si>
    <t>час в нед</t>
  </si>
  <si>
    <t>з/пл в</t>
  </si>
  <si>
    <t>месяц</t>
  </si>
  <si>
    <t>1-4 кл</t>
  </si>
  <si>
    <t>5-9 кл</t>
  </si>
  <si>
    <t>10-11кл</t>
  </si>
  <si>
    <t xml:space="preserve">  доплата за проверку тетрадей</t>
  </si>
  <si>
    <t>итого</t>
  </si>
  <si>
    <t>пед</t>
  </si>
  <si>
    <t>допл</t>
  </si>
  <si>
    <t>за</t>
  </si>
  <si>
    <t>оклады</t>
  </si>
  <si>
    <t>кабинет</t>
  </si>
  <si>
    <t>класс</t>
  </si>
  <si>
    <t>руков</t>
  </si>
  <si>
    <t>ком</t>
  </si>
  <si>
    <t>пьютер</t>
  </si>
  <si>
    <t>книжн</t>
  </si>
  <si>
    <t>фонд</t>
  </si>
  <si>
    <t>всего</t>
  </si>
  <si>
    <t>Аксайская СШ</t>
  </si>
  <si>
    <t>Дальнянская СШ</t>
  </si>
  <si>
    <t>Двуреченская СШ</t>
  </si>
  <si>
    <t>Ейская СШ</t>
  </si>
  <si>
    <t>Жаныспайская СШ</t>
  </si>
  <si>
    <t>Игликская СШ</t>
  </si>
  <si>
    <t>Калачевская СШ</t>
  </si>
  <si>
    <t>Комсомольская СШ</t>
  </si>
  <si>
    <t>Красивинская СШ</t>
  </si>
  <si>
    <t>Каракольская СШ</t>
  </si>
  <si>
    <t>Ковыльненская СШ</t>
  </si>
  <si>
    <t>Любимовская СШ</t>
  </si>
  <si>
    <t>Маяковская СШ</t>
  </si>
  <si>
    <t>Московская СШ</t>
  </si>
  <si>
    <t>Свободненская СШ</t>
  </si>
  <si>
    <t>Сурганская СШ</t>
  </si>
  <si>
    <t>Ярославская СШ</t>
  </si>
  <si>
    <t>37 лет Октября СШ</t>
  </si>
  <si>
    <t>СШ №1</t>
  </si>
  <si>
    <t>СШ №2</t>
  </si>
  <si>
    <t>СШ №3</t>
  </si>
  <si>
    <t>№</t>
  </si>
  <si>
    <t>п/п</t>
  </si>
  <si>
    <t>Зареченская СШ</t>
  </si>
  <si>
    <t>Курская СШ</t>
  </si>
  <si>
    <t xml:space="preserve">                      итого  город</t>
  </si>
  <si>
    <t>Итого село:</t>
  </si>
  <si>
    <t xml:space="preserve">ИТОГО   </t>
  </si>
  <si>
    <t>Победенская СШ</t>
  </si>
  <si>
    <t>категор</t>
  </si>
  <si>
    <t>Главный бухгалтер:</t>
  </si>
  <si>
    <t>25% сель-х с оклада</t>
  </si>
  <si>
    <t xml:space="preserve">                          на 01.01.2012 года</t>
  </si>
  <si>
    <t>Ленинская ОШ</t>
  </si>
  <si>
    <t>Кумайская ОШ</t>
  </si>
  <si>
    <t>Мирненская ОШ</t>
  </si>
  <si>
    <t>Алматинская ОШ</t>
  </si>
  <si>
    <t>Бузулукская ОШ</t>
  </si>
  <si>
    <t>СТАВКА</t>
  </si>
  <si>
    <t>1-4 класс</t>
  </si>
  <si>
    <t>з/пл(Тариф .ставка)</t>
  </si>
  <si>
    <t>25% сельских</t>
  </si>
  <si>
    <t>за химию</t>
  </si>
  <si>
    <t>ЗОЖ</t>
  </si>
  <si>
    <t>Кружок</t>
  </si>
  <si>
    <t>ИТОГО</t>
  </si>
  <si>
    <t>Метод. объединение</t>
  </si>
  <si>
    <t>прочие надбав</t>
  </si>
  <si>
    <t>Дополнит. Оплата</t>
  </si>
  <si>
    <t>Каз. Русс.           язык</t>
  </si>
  <si>
    <t>"Утверждаю"</t>
  </si>
  <si>
    <t>ГУ "Отдел образования</t>
  </si>
  <si>
    <t>Начальник</t>
  </si>
  <si>
    <t>Есильского района"   _____________ Саматов Н.М.</t>
  </si>
  <si>
    <t>в т.ч. из РБ (категория)</t>
  </si>
  <si>
    <t xml:space="preserve"> Татагулова Г.М.</t>
  </si>
  <si>
    <t xml:space="preserve">  И.о.гл. экономиста:                 Умурзаков А.Т.</t>
  </si>
  <si>
    <t xml:space="preserve">              ТАРИФИКАЦИОННЫЙ СПИСОК</t>
  </si>
  <si>
    <t xml:space="preserve">                  на 1 сентября 201__ года</t>
  </si>
  <si>
    <t>Адрес школы: Акмолинская область, Есильский раон</t>
  </si>
  <si>
    <t>Показатели на начало учебного года</t>
  </si>
  <si>
    <t>5-6 лет</t>
  </si>
  <si>
    <t>1-4 классы</t>
  </si>
  <si>
    <t>5-9 классы-</t>
  </si>
  <si>
    <t>10-11 классы</t>
  </si>
  <si>
    <t>Итого</t>
  </si>
  <si>
    <t>Число классов на 1 сентября</t>
  </si>
  <si>
    <t>Число классов-комплектов</t>
  </si>
  <si>
    <t xml:space="preserve">                                                                                                                                                                                                       </t>
  </si>
  <si>
    <t xml:space="preserve">                             </t>
  </si>
  <si>
    <t>Число часов по уч. плану</t>
  </si>
  <si>
    <t>Фамилия, имя, отчество</t>
  </si>
  <si>
    <t>должность</t>
  </si>
  <si>
    <t>образование</t>
  </si>
  <si>
    <t>категория</t>
  </si>
  <si>
    <t>педстаж</t>
  </si>
  <si>
    <t>Коэффф.</t>
  </si>
  <si>
    <t>Часов в неделю</t>
  </si>
  <si>
    <t>За проверку тетрадей</t>
  </si>
  <si>
    <t>Доплата за категорию</t>
  </si>
  <si>
    <t>Дополнительная плата</t>
  </si>
  <si>
    <t>Оклад</t>
  </si>
  <si>
    <t>Прочие надбавки</t>
  </si>
  <si>
    <t>Районный коэф</t>
  </si>
  <si>
    <t>Всего з/платы  в месяц</t>
  </si>
  <si>
    <t>1-4</t>
  </si>
  <si>
    <t>5-9</t>
  </si>
  <si>
    <t>10-11</t>
  </si>
  <si>
    <t>Кл.рук</t>
  </si>
  <si>
    <t>кружок</t>
  </si>
  <si>
    <t xml:space="preserve">Директор школы:________________________ </t>
  </si>
  <si>
    <t xml:space="preserve">Бухгалтер: _____________________________ </t>
  </si>
  <si>
    <t xml:space="preserve">Главный бухгалтер:______________________                                                          </t>
  </si>
  <si>
    <t>Экономист:_________________________</t>
  </si>
  <si>
    <t>Число учащихся на 1 сентября</t>
  </si>
  <si>
    <t>физкультуры</t>
  </si>
  <si>
    <t>пения</t>
  </si>
  <si>
    <t>В связи с делением класса на группы</t>
  </si>
  <si>
    <t>по русс.языку в нац.школах</t>
  </si>
  <si>
    <t>по казахскому языку</t>
  </si>
  <si>
    <t>по иностранному языку</t>
  </si>
  <si>
    <t>по труду</t>
  </si>
  <si>
    <t xml:space="preserve">по физкультуре </t>
  </si>
  <si>
    <t>по информатике</t>
  </si>
  <si>
    <t xml:space="preserve">Есильского района"   ______________________ </t>
  </si>
  <si>
    <t>высшее</t>
  </si>
  <si>
    <t>психолог</t>
  </si>
  <si>
    <t>В связи с освобождением 1-4 классов от ведения уроков</t>
  </si>
  <si>
    <t>первая</t>
  </si>
  <si>
    <t xml:space="preserve">казахский  язык и литература </t>
  </si>
  <si>
    <t>вторая</t>
  </si>
  <si>
    <t>директор</t>
  </si>
  <si>
    <t>математика</t>
  </si>
  <si>
    <t>Вакансии</t>
  </si>
  <si>
    <t>б-к</t>
  </si>
  <si>
    <t xml:space="preserve"> </t>
  </si>
  <si>
    <t>биология</t>
  </si>
  <si>
    <t>география</t>
  </si>
  <si>
    <t>Число доп. часов         Всего +ОД</t>
  </si>
  <si>
    <t>Число  часов препод.работы на 1 сентября</t>
  </si>
  <si>
    <t>0-4</t>
  </si>
  <si>
    <t>физическая культура</t>
  </si>
  <si>
    <t>каб</t>
  </si>
  <si>
    <t>1 ставка</t>
  </si>
  <si>
    <t>Б-2</t>
  </si>
  <si>
    <t>Б-4</t>
  </si>
  <si>
    <t>А-1</t>
  </si>
  <si>
    <t>Б-3</t>
  </si>
  <si>
    <t>информатика</t>
  </si>
  <si>
    <t>с/ специальное</t>
  </si>
  <si>
    <t>25</t>
  </si>
  <si>
    <t>Обновленка</t>
  </si>
  <si>
    <t>3.</t>
  </si>
  <si>
    <t>на 1 сентября 2019 года</t>
  </si>
  <si>
    <t>музыка</t>
  </si>
  <si>
    <t xml:space="preserve">      Худ труд</t>
  </si>
  <si>
    <t>вожатая</t>
  </si>
  <si>
    <t>Абдрахманова Айнур Нурлановна</t>
  </si>
  <si>
    <t>10</t>
  </si>
  <si>
    <t>8(3)</t>
  </si>
  <si>
    <t>каз.яз</t>
  </si>
  <si>
    <t>8</t>
  </si>
  <si>
    <t xml:space="preserve">Резина Наталья Игоревна </t>
  </si>
  <si>
    <t>начальные классы</t>
  </si>
  <si>
    <t>Филипова Елена Васильевна</t>
  </si>
  <si>
    <t>31</t>
  </si>
  <si>
    <t>3,4 - 6 уч</t>
  </si>
  <si>
    <t>Мажитов Руслан Нигматуллович</t>
  </si>
  <si>
    <t>11</t>
  </si>
  <si>
    <t>физика</t>
  </si>
  <si>
    <t>художественный труд</t>
  </si>
  <si>
    <t>Дыминская Татьяна Владимировна</t>
  </si>
  <si>
    <t>Хангишиева Светлана Алексеевна</t>
  </si>
  <si>
    <t>32</t>
  </si>
  <si>
    <t>30</t>
  </si>
  <si>
    <t>2 - 4 уч</t>
  </si>
  <si>
    <t xml:space="preserve">химия </t>
  </si>
  <si>
    <t>30% библиотека</t>
  </si>
  <si>
    <t xml:space="preserve">история </t>
  </si>
  <si>
    <t>естествознание</t>
  </si>
  <si>
    <t>Рябова Виктория Витальевна</t>
  </si>
  <si>
    <t>русский и лит 5-8 кл</t>
  </si>
  <si>
    <t>0</t>
  </si>
  <si>
    <t xml:space="preserve">английский яз 2-8 </t>
  </si>
  <si>
    <t xml:space="preserve">самопознание  </t>
  </si>
  <si>
    <t>математика 8</t>
  </si>
  <si>
    <t>0,5 ставка</t>
  </si>
  <si>
    <r>
      <t xml:space="preserve">                 учителей КГУ "Раздольненская </t>
    </r>
    <r>
      <rPr>
        <b/>
        <u val="single"/>
        <sz val="12"/>
        <rFont val="Arial"/>
        <family val="2"/>
      </rPr>
      <t xml:space="preserve"> ОШ"</t>
    </r>
  </si>
  <si>
    <t xml:space="preserve">         с. Раздольное</t>
  </si>
  <si>
    <t>Хангишиева С.А.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</si>
</sst>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190" fontId="5" fillId="0" borderId="41" xfId="0" applyNumberFormat="1" applyFont="1" applyFill="1" applyBorder="1" applyAlignment="1">
      <alignment horizontal="center"/>
    </xf>
    <xf numFmtId="2" fontId="3" fillId="32" borderId="36" xfId="0" applyNumberFormat="1" applyFont="1" applyFill="1" applyBorder="1" applyAlignment="1">
      <alignment horizontal="center"/>
    </xf>
    <xf numFmtId="2" fontId="3" fillId="32" borderId="37" xfId="0" applyNumberFormat="1" applyFont="1" applyFill="1" applyBorder="1" applyAlignment="1">
      <alignment horizontal="center"/>
    </xf>
    <xf numFmtId="190" fontId="3" fillId="32" borderId="37" xfId="0" applyNumberFormat="1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2" fontId="5" fillId="33" borderId="41" xfId="0" applyNumberFormat="1" applyFont="1" applyFill="1" applyBorder="1" applyAlignment="1">
      <alignment horizontal="center"/>
    </xf>
    <xf numFmtId="2" fontId="5" fillId="33" borderId="38" xfId="0" applyNumberFormat="1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2" fontId="5" fillId="0" borderId="44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6" fillId="32" borderId="33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left"/>
    </xf>
    <xf numFmtId="0" fontId="1" fillId="33" borderId="4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2" xfId="0" applyFont="1" applyBorder="1" applyAlignment="1">
      <alignment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vertical="top" wrapText="1"/>
    </xf>
    <xf numFmtId="0" fontId="17" fillId="0" borderId="12" xfId="0" applyFont="1" applyBorder="1" applyAlignment="1">
      <alignment horizontal="center" wrapText="1"/>
    </xf>
    <xf numFmtId="16" fontId="16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14" fontId="16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wrapText="1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7" fillId="34" borderId="12" xfId="0" applyFont="1" applyFill="1" applyBorder="1" applyAlignment="1">
      <alignment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4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5" fillId="0" borderId="12" xfId="0" applyFont="1" applyBorder="1" applyAlignment="1">
      <alignment/>
    </xf>
    <xf numFmtId="17" fontId="17" fillId="0" borderId="12" xfId="0" applyNumberFormat="1" applyFont="1" applyBorder="1" applyAlignment="1">
      <alignment wrapText="1"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top" wrapText="1"/>
    </xf>
    <xf numFmtId="0" fontId="17" fillId="0" borderId="0" xfId="0" applyFont="1" applyAlignment="1">
      <alignment horizontal="center" vertical="top"/>
    </xf>
    <xf numFmtId="0" fontId="16" fillId="0" borderId="12" xfId="0" applyFont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wrapText="1"/>
    </xf>
    <xf numFmtId="0" fontId="16" fillId="0" borderId="14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0" fontId="6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top" wrapText="1"/>
    </xf>
    <xf numFmtId="0" fontId="9" fillId="0" borderId="37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4" fillId="34" borderId="13" xfId="0" applyNumberFormat="1" applyFont="1" applyFill="1" applyBorder="1" applyAlignment="1">
      <alignment horizontal="center" vertical="center" wrapText="1"/>
    </xf>
    <xf numFmtId="49" fontId="14" fillId="34" borderId="16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/>
    </xf>
    <xf numFmtId="0" fontId="0" fillId="32" borderId="47" xfId="0" applyFill="1" applyBorder="1" applyAlignment="1">
      <alignment/>
    </xf>
    <xf numFmtId="0" fontId="6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5" fillId="0" borderId="31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8" fillId="0" borderId="49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0" fillId="0" borderId="38" xfId="0" applyBorder="1" applyAlignment="1">
      <alignment/>
    </xf>
    <xf numFmtId="0" fontId="15" fillId="0" borderId="4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8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70" zoomScaleNormal="40" zoomScaleSheetLayoutView="70" zoomScalePageLayoutView="0" workbookViewId="0" topLeftCell="A1">
      <selection activeCell="P5" sqref="P5"/>
    </sheetView>
  </sheetViews>
  <sheetFormatPr defaultColWidth="9.140625" defaultRowHeight="12.75"/>
  <cols>
    <col min="1" max="1" width="4.421875" style="0" customWidth="1"/>
    <col min="2" max="2" width="19.421875" style="0" customWidth="1"/>
    <col min="3" max="3" width="23.28125" style="0" customWidth="1"/>
    <col min="4" max="4" width="13.57421875" style="0" customWidth="1"/>
    <col min="5" max="6" width="10.57421875" style="0" customWidth="1"/>
    <col min="7" max="7" width="9.421875" style="0" customWidth="1"/>
    <col min="8" max="8" width="7.140625" style="0" customWidth="1"/>
    <col min="9" max="9" width="8.00390625" style="0" customWidth="1"/>
    <col min="10" max="10" width="7.7109375" style="0" customWidth="1"/>
    <col min="11" max="11" width="9.28125" style="149" customWidth="1"/>
    <col min="12" max="12" width="10.00390625" style="0" customWidth="1"/>
    <col min="16" max="17" width="9.7109375" style="0" customWidth="1"/>
    <col min="18" max="18" width="8.00390625" style="0" customWidth="1"/>
    <col min="19" max="19" width="11.57421875" style="0" customWidth="1"/>
    <col min="20" max="20" width="14.140625" style="0" customWidth="1"/>
    <col min="21" max="21" width="10.8515625" style="0" customWidth="1"/>
    <col min="22" max="23" width="10.00390625" style="0" customWidth="1"/>
    <col min="24" max="24" width="13.28125" style="0" customWidth="1"/>
    <col min="25" max="25" width="9.57421875" style="0" customWidth="1"/>
    <col min="26" max="26" width="9.8515625" style="0" customWidth="1"/>
    <col min="27" max="27" width="9.421875" style="0" customWidth="1"/>
    <col min="28" max="28" width="9.00390625" style="0" customWidth="1"/>
    <col min="29" max="29" width="11.28125" style="0" customWidth="1"/>
    <col min="30" max="30" width="10.8515625" style="0" customWidth="1"/>
    <col min="31" max="31" width="14.140625" style="0" customWidth="1"/>
  </cols>
  <sheetData>
    <row r="1" spans="1:26" ht="15.75">
      <c r="A1" s="118"/>
      <c r="B1" s="118" t="s">
        <v>78</v>
      </c>
      <c r="C1" s="118"/>
      <c r="D1" s="118"/>
      <c r="E1" s="118"/>
      <c r="F1" s="118"/>
      <c r="G1" s="118"/>
      <c r="H1" s="118"/>
      <c r="I1" s="118"/>
      <c r="J1" s="118"/>
      <c r="K1" s="142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ht="31.5">
      <c r="A2" s="118" t="s">
        <v>80</v>
      </c>
      <c r="B2" s="118"/>
      <c r="C2" s="118"/>
      <c r="D2" s="118"/>
      <c r="E2" s="118"/>
      <c r="F2" s="118"/>
      <c r="G2" s="118"/>
      <c r="H2" s="118"/>
      <c r="I2" s="118"/>
      <c r="J2" s="118"/>
      <c r="K2" s="142"/>
      <c r="L2" s="118"/>
      <c r="M2" s="118"/>
      <c r="N2" s="118"/>
      <c r="O2" s="118"/>
      <c r="P2" s="118"/>
      <c r="Q2" s="118"/>
      <c r="R2" s="118"/>
      <c r="S2" s="164" t="s">
        <v>88</v>
      </c>
      <c r="T2" s="164"/>
      <c r="U2" s="164"/>
      <c r="V2" s="119" t="s">
        <v>89</v>
      </c>
      <c r="W2" s="119" t="s">
        <v>90</v>
      </c>
      <c r="X2" s="119" t="s">
        <v>91</v>
      </c>
      <c r="Y2" s="119" t="s">
        <v>92</v>
      </c>
      <c r="Z2" s="119" t="s">
        <v>93</v>
      </c>
    </row>
    <row r="3" spans="1:26" ht="15.75">
      <c r="A3" s="118" t="s">
        <v>79</v>
      </c>
      <c r="B3" s="118"/>
      <c r="C3" s="118"/>
      <c r="D3" s="118"/>
      <c r="E3" s="118"/>
      <c r="F3" s="118"/>
      <c r="G3" s="118"/>
      <c r="H3" s="118"/>
      <c r="I3" s="118"/>
      <c r="J3" s="118"/>
      <c r="K3" s="142"/>
      <c r="L3" s="118"/>
      <c r="M3" s="118"/>
      <c r="N3" s="118"/>
      <c r="O3" s="118"/>
      <c r="P3" s="118"/>
      <c r="Q3" s="118"/>
      <c r="R3" s="118"/>
      <c r="S3" s="178" t="s">
        <v>122</v>
      </c>
      <c r="T3" s="178"/>
      <c r="U3" s="178"/>
      <c r="V3" s="121">
        <v>3</v>
      </c>
      <c r="W3" s="121">
        <v>21</v>
      </c>
      <c r="X3" s="121">
        <v>27</v>
      </c>
      <c r="Y3" s="121"/>
      <c r="Z3" s="126">
        <v>18</v>
      </c>
    </row>
    <row r="4" spans="1:26" ht="30.75" customHeight="1">
      <c r="A4" s="118" t="s">
        <v>132</v>
      </c>
      <c r="B4" s="118"/>
      <c r="C4" s="118"/>
      <c r="D4" s="118"/>
      <c r="E4" s="118"/>
      <c r="F4" s="118"/>
      <c r="G4" s="118"/>
      <c r="H4" s="118"/>
      <c r="I4" s="118"/>
      <c r="J4" s="118"/>
      <c r="K4" s="142"/>
      <c r="L4" s="118"/>
      <c r="M4" s="118"/>
      <c r="N4" s="118"/>
      <c r="O4" s="118"/>
      <c r="P4" s="118"/>
      <c r="Q4" s="118"/>
      <c r="R4" s="118"/>
      <c r="S4" s="178" t="s">
        <v>95</v>
      </c>
      <c r="T4" s="178"/>
      <c r="U4" s="178"/>
      <c r="V4" s="121">
        <v>0</v>
      </c>
      <c r="W4" s="121">
        <v>2</v>
      </c>
      <c r="X4" s="121">
        <v>2</v>
      </c>
      <c r="Y4" s="121"/>
      <c r="Z4" s="126">
        <f>SUM(V4:Y4)</f>
        <v>4</v>
      </c>
    </row>
    <row r="5" spans="1:26" ht="39" customHeight="1">
      <c r="A5" s="117"/>
      <c r="B5" s="114" t="s">
        <v>96</v>
      </c>
      <c r="C5" s="118"/>
      <c r="D5" s="118"/>
      <c r="E5" s="118"/>
      <c r="F5" s="118"/>
      <c r="G5" s="118"/>
      <c r="H5" s="118"/>
      <c r="I5" s="118"/>
      <c r="J5" s="118"/>
      <c r="K5" s="142"/>
      <c r="L5" s="118"/>
      <c r="M5" s="118"/>
      <c r="N5" s="118"/>
      <c r="O5" s="118"/>
      <c r="P5" s="118"/>
      <c r="Q5" s="118"/>
      <c r="R5" s="118"/>
      <c r="S5" s="178" t="s">
        <v>94</v>
      </c>
      <c r="T5" s="178"/>
      <c r="U5" s="178"/>
      <c r="V5" s="121">
        <v>0</v>
      </c>
      <c r="W5" s="121">
        <v>3</v>
      </c>
      <c r="X5" s="121">
        <v>3</v>
      </c>
      <c r="Y5" s="121"/>
      <c r="Z5" s="126">
        <f>SUM(V5:Y5)</f>
        <v>6</v>
      </c>
    </row>
    <row r="6" spans="1:26" ht="33.75" customHeight="1">
      <c r="A6" s="117"/>
      <c r="B6" s="114"/>
      <c r="C6" s="118"/>
      <c r="D6" s="118"/>
      <c r="E6" s="118"/>
      <c r="F6" s="118"/>
      <c r="G6" s="118"/>
      <c r="H6" s="118"/>
      <c r="I6" s="118"/>
      <c r="J6" s="118"/>
      <c r="K6" s="142"/>
      <c r="L6" s="118"/>
      <c r="M6" s="118"/>
      <c r="N6" s="118"/>
      <c r="O6" s="118"/>
      <c r="P6" s="118"/>
      <c r="Q6" s="118"/>
      <c r="R6" s="118"/>
      <c r="S6" s="178" t="s">
        <v>147</v>
      </c>
      <c r="T6" s="178"/>
      <c r="U6" s="178"/>
      <c r="V6" s="121">
        <v>0</v>
      </c>
      <c r="W6" s="121">
        <v>55</v>
      </c>
      <c r="X6" s="121">
        <v>83</v>
      </c>
      <c r="Y6" s="121"/>
      <c r="Z6" s="126">
        <v>138</v>
      </c>
    </row>
    <row r="7" spans="1:26" ht="15.75">
      <c r="A7" s="117"/>
      <c r="B7" s="114" t="s">
        <v>97</v>
      </c>
      <c r="C7" s="118"/>
      <c r="D7" s="118"/>
      <c r="E7" s="118"/>
      <c r="F7" s="118"/>
      <c r="G7" s="118"/>
      <c r="H7" s="118"/>
      <c r="I7" s="118"/>
      <c r="J7" s="118"/>
      <c r="K7" s="142"/>
      <c r="L7" s="118"/>
      <c r="M7" s="118"/>
      <c r="N7" s="118"/>
      <c r="O7" s="118"/>
      <c r="P7" s="118"/>
      <c r="Q7" s="118"/>
      <c r="R7" s="118"/>
      <c r="S7" s="178" t="s">
        <v>98</v>
      </c>
      <c r="T7" s="178"/>
      <c r="U7" s="178"/>
      <c r="V7" s="121">
        <v>0</v>
      </c>
      <c r="W7" s="121">
        <v>54</v>
      </c>
      <c r="X7" s="121">
        <v>70</v>
      </c>
      <c r="Y7" s="121"/>
      <c r="Z7" s="126">
        <v>124</v>
      </c>
    </row>
    <row r="8" spans="1:26" ht="33.75" customHeight="1">
      <c r="A8" s="117"/>
      <c r="B8" s="114"/>
      <c r="C8" s="118"/>
      <c r="D8" s="118"/>
      <c r="E8" s="118"/>
      <c r="F8" s="118"/>
      <c r="G8" s="120"/>
      <c r="H8" s="120" t="s">
        <v>85</v>
      </c>
      <c r="I8" s="120"/>
      <c r="J8" s="120"/>
      <c r="K8" s="143"/>
      <c r="L8" s="120"/>
      <c r="M8" s="118"/>
      <c r="N8" s="118"/>
      <c r="O8" s="118"/>
      <c r="P8" s="118"/>
      <c r="Q8" s="118"/>
      <c r="R8" s="118"/>
      <c r="S8" s="178" t="s">
        <v>146</v>
      </c>
      <c r="T8" s="178"/>
      <c r="U8" s="178"/>
      <c r="V8" s="116"/>
      <c r="W8" s="121">
        <v>1</v>
      </c>
      <c r="X8" s="116">
        <v>13</v>
      </c>
      <c r="Y8" s="116"/>
      <c r="Z8" s="126">
        <v>14</v>
      </c>
    </row>
    <row r="9" spans="1:26" ht="28.5" customHeight="1">
      <c r="A9" s="117"/>
      <c r="B9" s="114"/>
      <c r="C9" s="118"/>
      <c r="D9" s="118"/>
      <c r="E9" s="118"/>
      <c r="F9" s="118"/>
      <c r="G9" s="120" t="s">
        <v>195</v>
      </c>
      <c r="H9" s="120"/>
      <c r="I9" s="118"/>
      <c r="J9" s="124"/>
      <c r="K9" s="143"/>
      <c r="L9" s="120"/>
      <c r="M9" s="118"/>
      <c r="N9" s="118"/>
      <c r="O9" s="118"/>
      <c r="P9" s="118"/>
      <c r="Q9" s="118"/>
      <c r="R9" s="118"/>
      <c r="S9" s="178" t="s">
        <v>135</v>
      </c>
      <c r="T9" s="178"/>
      <c r="U9" s="178"/>
      <c r="V9" s="116"/>
      <c r="W9" s="116"/>
      <c r="X9" s="116"/>
      <c r="Y9" s="116"/>
      <c r="Z9" s="126"/>
    </row>
    <row r="10" spans="1:26" ht="15.75">
      <c r="A10" s="117"/>
      <c r="B10" s="114"/>
      <c r="C10" s="118"/>
      <c r="D10" s="118"/>
      <c r="E10" s="118"/>
      <c r="F10" s="118"/>
      <c r="G10" s="120"/>
      <c r="H10" s="120" t="s">
        <v>86</v>
      </c>
      <c r="I10" s="169" t="s">
        <v>161</v>
      </c>
      <c r="J10" s="170"/>
      <c r="K10" s="171"/>
      <c r="L10" s="171"/>
      <c r="M10" s="171"/>
      <c r="N10" s="118"/>
      <c r="O10" s="118"/>
      <c r="P10" s="118"/>
      <c r="Q10" s="118"/>
      <c r="R10" s="118"/>
      <c r="S10" s="180" t="s">
        <v>123</v>
      </c>
      <c r="T10" s="181"/>
      <c r="U10" s="182"/>
      <c r="V10" s="116"/>
      <c r="W10" s="116"/>
      <c r="X10" s="116" t="s">
        <v>143</v>
      </c>
      <c r="Y10" s="116"/>
      <c r="Z10" s="126"/>
    </row>
    <row r="11" spans="1:26" ht="15.75">
      <c r="A11" s="117"/>
      <c r="B11" s="114"/>
      <c r="C11" s="118"/>
      <c r="D11" s="118"/>
      <c r="E11" s="118"/>
      <c r="F11" s="118"/>
      <c r="G11" s="120"/>
      <c r="H11" s="120" t="s">
        <v>87</v>
      </c>
      <c r="I11" s="120"/>
      <c r="J11" s="120"/>
      <c r="K11" s="143"/>
      <c r="L11" s="120"/>
      <c r="M11" s="118"/>
      <c r="N11" s="118"/>
      <c r="O11" s="118"/>
      <c r="P11" s="118"/>
      <c r="Q11" s="118"/>
      <c r="R11" s="118"/>
      <c r="S11" s="180" t="s">
        <v>124</v>
      </c>
      <c r="T11" s="181"/>
      <c r="U11" s="182"/>
      <c r="V11" s="116"/>
      <c r="W11" s="116"/>
      <c r="X11" s="116"/>
      <c r="Y11" s="116"/>
      <c r="Z11" s="126"/>
    </row>
    <row r="12" spans="1:26" ht="33.75" customHeight="1">
      <c r="A12" s="117"/>
      <c r="B12" s="118"/>
      <c r="C12" s="118"/>
      <c r="D12" s="118"/>
      <c r="E12" s="118"/>
      <c r="F12" s="118"/>
      <c r="G12" s="118"/>
      <c r="H12" s="120"/>
      <c r="I12" s="170" t="s">
        <v>196</v>
      </c>
      <c r="J12" s="169"/>
      <c r="K12" s="169"/>
      <c r="L12" s="120"/>
      <c r="M12" s="118"/>
      <c r="N12" s="118"/>
      <c r="O12" s="118"/>
      <c r="P12" s="118"/>
      <c r="Q12" s="118"/>
      <c r="R12" s="118"/>
      <c r="S12" s="178" t="s">
        <v>125</v>
      </c>
      <c r="T12" s="178"/>
      <c r="U12" s="178"/>
      <c r="V12" s="116"/>
      <c r="W12" s="116"/>
      <c r="X12" s="116"/>
      <c r="Y12" s="116"/>
      <c r="Z12" s="126"/>
    </row>
    <row r="13" spans="1:26" ht="15.75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42"/>
      <c r="L13" s="118"/>
      <c r="M13" s="118"/>
      <c r="N13" s="118"/>
      <c r="O13" s="118"/>
      <c r="P13" s="118"/>
      <c r="Q13" s="118"/>
      <c r="R13" s="118"/>
      <c r="S13" s="177" t="s">
        <v>127</v>
      </c>
      <c r="T13" s="177"/>
      <c r="U13" s="177"/>
      <c r="V13" s="116"/>
      <c r="W13" s="116"/>
      <c r="X13" s="116"/>
      <c r="Y13" s="116"/>
      <c r="Z13" s="126"/>
    </row>
    <row r="14" spans="1:26" ht="15.75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42"/>
      <c r="L14" s="118"/>
      <c r="M14" s="118"/>
      <c r="N14" s="118"/>
      <c r="O14" s="118"/>
      <c r="P14" s="118"/>
      <c r="Q14" s="118"/>
      <c r="R14" s="118"/>
      <c r="S14" s="177" t="s">
        <v>128</v>
      </c>
      <c r="T14" s="177"/>
      <c r="U14" s="177"/>
      <c r="V14" s="116"/>
      <c r="W14" s="116"/>
      <c r="X14" s="116"/>
      <c r="Y14" s="116"/>
      <c r="Z14" s="126"/>
    </row>
    <row r="15" spans="1:26" ht="15.75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42"/>
      <c r="L15" s="118"/>
      <c r="M15" s="118"/>
      <c r="N15" s="118"/>
      <c r="O15" s="118"/>
      <c r="P15" s="118"/>
      <c r="Q15" s="118"/>
      <c r="R15" s="118"/>
      <c r="S15" s="177" t="s">
        <v>129</v>
      </c>
      <c r="T15" s="177"/>
      <c r="U15" s="177"/>
      <c r="V15" s="116"/>
      <c r="W15" s="116"/>
      <c r="X15" s="116"/>
      <c r="Y15" s="116"/>
      <c r="Z15" s="126"/>
    </row>
    <row r="16" spans="1:26" ht="15.7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42"/>
      <c r="L16" s="118"/>
      <c r="M16" s="118"/>
      <c r="N16" s="118"/>
      <c r="O16" s="118"/>
      <c r="P16" s="118"/>
      <c r="Q16" s="118"/>
      <c r="R16" s="118"/>
      <c r="S16" s="177" t="s">
        <v>130</v>
      </c>
      <c r="T16" s="177"/>
      <c r="U16" s="177"/>
      <c r="V16" s="116"/>
      <c r="W16" s="116"/>
      <c r="X16" s="116"/>
      <c r="Y16" s="116"/>
      <c r="Z16" s="126"/>
    </row>
    <row r="17" spans="1:26" ht="15.75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42"/>
      <c r="L17" s="118"/>
      <c r="M17" s="118"/>
      <c r="N17" s="118"/>
      <c r="O17" s="118"/>
      <c r="P17" s="118"/>
      <c r="Q17" s="118"/>
      <c r="R17" s="118"/>
      <c r="S17" s="177" t="s">
        <v>126</v>
      </c>
      <c r="T17" s="177"/>
      <c r="U17" s="177"/>
      <c r="V17" s="116"/>
      <c r="W17" s="116"/>
      <c r="X17" s="116"/>
      <c r="Y17" s="116"/>
      <c r="Z17" s="126"/>
    </row>
    <row r="18" spans="1:26" ht="15.7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42"/>
      <c r="L18" s="118"/>
      <c r="M18" s="118"/>
      <c r="N18" s="118"/>
      <c r="O18" s="118"/>
      <c r="P18" s="118"/>
      <c r="Q18" s="118"/>
      <c r="R18" s="118"/>
      <c r="S18" s="177" t="s">
        <v>131</v>
      </c>
      <c r="T18" s="177"/>
      <c r="U18" s="177"/>
      <c r="V18" s="116"/>
      <c r="W18" s="116"/>
      <c r="X18" s="116"/>
      <c r="Y18" s="116"/>
      <c r="Z18" s="126"/>
    </row>
    <row r="19" spans="1:26" ht="15.75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42"/>
      <c r="L19" s="118"/>
      <c r="M19" s="118"/>
      <c r="N19" s="118"/>
      <c r="O19" s="118"/>
      <c r="P19" s="118"/>
      <c r="Q19" s="118"/>
      <c r="R19" s="118"/>
      <c r="S19" s="177"/>
      <c r="T19" s="177"/>
      <c r="U19" s="177"/>
      <c r="V19" s="116"/>
      <c r="W19" s="116"/>
      <c r="X19" s="116"/>
      <c r="Y19" s="116"/>
      <c r="Z19" s="126"/>
    </row>
    <row r="20" spans="1:26" ht="15.7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42"/>
      <c r="L20" s="118"/>
      <c r="M20" s="118"/>
      <c r="N20" s="118"/>
      <c r="O20" s="118"/>
      <c r="P20" s="118"/>
      <c r="Q20" s="118"/>
      <c r="R20" s="118"/>
      <c r="S20" s="177"/>
      <c r="T20" s="177"/>
      <c r="U20" s="177"/>
      <c r="V20" s="116"/>
      <c r="W20" s="116"/>
      <c r="X20" s="116"/>
      <c r="Y20" s="116"/>
      <c r="Z20" s="126"/>
    </row>
    <row r="21" spans="1:26" ht="15.75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42"/>
      <c r="L21" s="118"/>
      <c r="M21" s="118"/>
      <c r="N21" s="118"/>
      <c r="O21" s="118"/>
      <c r="P21" s="118"/>
      <c r="Q21" s="118"/>
      <c r="R21" s="118"/>
      <c r="S21" s="177" t="s">
        <v>73</v>
      </c>
      <c r="T21" s="177"/>
      <c r="U21" s="177"/>
      <c r="V21" s="116">
        <v>0</v>
      </c>
      <c r="W21" s="116">
        <v>55</v>
      </c>
      <c r="X21" s="116">
        <v>83</v>
      </c>
      <c r="Y21" s="116"/>
      <c r="Z21" s="126">
        <v>138</v>
      </c>
    </row>
    <row r="22" spans="1:26" ht="15.75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42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36" customHeight="1">
      <c r="A23" s="164" t="s">
        <v>49</v>
      </c>
      <c r="B23" s="164" t="s">
        <v>99</v>
      </c>
      <c r="C23" s="168" t="s">
        <v>100</v>
      </c>
      <c r="D23" s="168" t="s">
        <v>101</v>
      </c>
      <c r="E23" s="168" t="s">
        <v>102</v>
      </c>
      <c r="F23" s="172"/>
      <c r="G23" s="168"/>
      <c r="H23" s="168" t="s">
        <v>103</v>
      </c>
      <c r="I23" s="168" t="s">
        <v>104</v>
      </c>
      <c r="J23" s="164" t="s">
        <v>105</v>
      </c>
      <c r="K23" s="164"/>
      <c r="L23" s="164"/>
      <c r="M23" s="179" t="s">
        <v>159</v>
      </c>
      <c r="N23" s="179"/>
      <c r="O23" s="179"/>
      <c r="P23" s="164" t="s">
        <v>106</v>
      </c>
      <c r="Q23" s="164"/>
      <c r="R23" s="164"/>
      <c r="S23" s="168" t="s">
        <v>107</v>
      </c>
      <c r="T23" s="164" t="s">
        <v>108</v>
      </c>
      <c r="U23" s="164"/>
      <c r="V23" s="164"/>
      <c r="W23" s="195" t="s">
        <v>109</v>
      </c>
      <c r="X23" s="172" t="s">
        <v>110</v>
      </c>
      <c r="Y23" s="168" t="s">
        <v>111</v>
      </c>
      <c r="Z23" s="164" t="s">
        <v>112</v>
      </c>
    </row>
    <row r="24" spans="1:26" ht="15.75" customHeight="1">
      <c r="A24" s="164"/>
      <c r="B24" s="164"/>
      <c r="C24" s="168"/>
      <c r="D24" s="168"/>
      <c r="E24" s="168"/>
      <c r="F24" s="173"/>
      <c r="G24" s="168"/>
      <c r="H24" s="168"/>
      <c r="I24" s="168"/>
      <c r="J24" s="183" t="s">
        <v>148</v>
      </c>
      <c r="K24" s="185" t="s">
        <v>114</v>
      </c>
      <c r="L24" s="183" t="s">
        <v>115</v>
      </c>
      <c r="M24" s="179"/>
      <c r="N24" s="179"/>
      <c r="O24" s="179"/>
      <c r="P24" s="164"/>
      <c r="Q24" s="164"/>
      <c r="R24" s="164"/>
      <c r="S24" s="168"/>
      <c r="T24" s="164"/>
      <c r="U24" s="164"/>
      <c r="V24" s="164"/>
      <c r="W24" s="196"/>
      <c r="X24" s="193"/>
      <c r="Y24" s="168"/>
      <c r="Z24" s="164"/>
    </row>
    <row r="25" spans="1:26" ht="46.5" customHeight="1">
      <c r="A25" s="164"/>
      <c r="B25" s="164"/>
      <c r="C25" s="168"/>
      <c r="D25" s="168"/>
      <c r="E25" s="168"/>
      <c r="F25" s="173"/>
      <c r="G25" s="168"/>
      <c r="H25" s="168"/>
      <c r="I25" s="168"/>
      <c r="J25" s="183"/>
      <c r="K25" s="185"/>
      <c r="L25" s="183"/>
      <c r="M25" s="187" t="s">
        <v>113</v>
      </c>
      <c r="N25" s="187" t="s">
        <v>114</v>
      </c>
      <c r="O25" s="187" t="s">
        <v>115</v>
      </c>
      <c r="P25" s="188" t="s">
        <v>113</v>
      </c>
      <c r="Q25" s="188" t="s">
        <v>114</v>
      </c>
      <c r="R25" s="188" t="s">
        <v>115</v>
      </c>
      <c r="S25" s="168"/>
      <c r="T25" s="164" t="s">
        <v>116</v>
      </c>
      <c r="U25" s="164" t="s">
        <v>20</v>
      </c>
      <c r="V25" s="164" t="s">
        <v>117</v>
      </c>
      <c r="W25" s="196"/>
      <c r="X25" s="193"/>
      <c r="Y25" s="168"/>
      <c r="Z25" s="164"/>
    </row>
    <row r="26" spans="1:26" ht="35.25" customHeight="1">
      <c r="A26" s="164"/>
      <c r="B26" s="164"/>
      <c r="C26" s="168"/>
      <c r="D26" s="168"/>
      <c r="E26" s="168"/>
      <c r="F26" s="174"/>
      <c r="G26" s="168"/>
      <c r="H26" s="168"/>
      <c r="I26" s="168"/>
      <c r="J26" s="184"/>
      <c r="K26" s="186"/>
      <c r="L26" s="184"/>
      <c r="M26" s="187"/>
      <c r="N26" s="187"/>
      <c r="O26" s="187"/>
      <c r="P26" s="184"/>
      <c r="Q26" s="184"/>
      <c r="R26" s="184"/>
      <c r="S26" s="168"/>
      <c r="T26" s="164"/>
      <c r="U26" s="164"/>
      <c r="V26" s="164"/>
      <c r="W26" s="197"/>
      <c r="X26" s="194"/>
      <c r="Y26" s="168"/>
      <c r="Z26" s="164"/>
    </row>
    <row r="27" spans="1:26" ht="15.75">
      <c r="A27" s="121">
        <v>1</v>
      </c>
      <c r="B27" s="121"/>
      <c r="C27" s="121">
        <v>3</v>
      </c>
      <c r="D27" s="121">
        <v>4</v>
      </c>
      <c r="E27" s="121">
        <v>5</v>
      </c>
      <c r="F27" s="175">
        <v>6</v>
      </c>
      <c r="G27" s="176"/>
      <c r="H27" s="121">
        <v>7</v>
      </c>
      <c r="I27" s="121">
        <v>8</v>
      </c>
      <c r="J27" s="121">
        <v>11</v>
      </c>
      <c r="K27" s="147">
        <v>12</v>
      </c>
      <c r="L27" s="121">
        <v>13</v>
      </c>
      <c r="M27" s="121">
        <v>14</v>
      </c>
      <c r="N27" s="121">
        <v>15</v>
      </c>
      <c r="O27" s="121">
        <v>16</v>
      </c>
      <c r="P27" s="121">
        <v>18</v>
      </c>
      <c r="Q27" s="121">
        <v>19</v>
      </c>
      <c r="R27" s="122">
        <v>20</v>
      </c>
      <c r="S27" s="121">
        <v>21</v>
      </c>
      <c r="T27" s="121">
        <v>22</v>
      </c>
      <c r="U27" s="121">
        <v>23</v>
      </c>
      <c r="V27" s="121">
        <v>24</v>
      </c>
      <c r="W27" s="121">
        <v>25</v>
      </c>
      <c r="X27" s="121">
        <v>26</v>
      </c>
      <c r="Y27" s="121">
        <v>27</v>
      </c>
      <c r="Z27" s="121">
        <v>28</v>
      </c>
    </row>
    <row r="28" spans="1:26" ht="65.25" customHeight="1">
      <c r="A28" s="154">
        <v>1</v>
      </c>
      <c r="B28" s="159" t="s">
        <v>165</v>
      </c>
      <c r="C28" s="156" t="s">
        <v>137</v>
      </c>
      <c r="D28" s="130" t="s">
        <v>133</v>
      </c>
      <c r="E28" s="130" t="s">
        <v>138</v>
      </c>
      <c r="F28" s="130" t="s">
        <v>152</v>
      </c>
      <c r="G28" s="130">
        <v>3</v>
      </c>
      <c r="H28" s="131" t="s">
        <v>166</v>
      </c>
      <c r="I28" s="132"/>
      <c r="J28" s="130">
        <v>7</v>
      </c>
      <c r="K28" s="148">
        <v>10</v>
      </c>
      <c r="L28" s="130"/>
      <c r="M28" s="152">
        <v>7</v>
      </c>
      <c r="N28" s="152">
        <v>10</v>
      </c>
      <c r="O28" s="133" t="s">
        <v>143</v>
      </c>
      <c r="P28" s="134">
        <v>7</v>
      </c>
      <c r="Q28" s="134">
        <v>10</v>
      </c>
      <c r="R28" s="134"/>
      <c r="S28" s="158"/>
      <c r="T28" s="134" t="s">
        <v>167</v>
      </c>
      <c r="U28" s="134" t="s">
        <v>168</v>
      </c>
      <c r="V28" s="134"/>
      <c r="W28" s="134"/>
      <c r="X28" s="141"/>
      <c r="Y28" s="127"/>
      <c r="Z28" s="127"/>
    </row>
    <row r="29" spans="1:26" ht="47.25" customHeight="1">
      <c r="A29" s="226">
        <v>2</v>
      </c>
      <c r="B29" s="224" t="s">
        <v>170</v>
      </c>
      <c r="C29" s="156" t="s">
        <v>145</v>
      </c>
      <c r="D29" s="130" t="s">
        <v>133</v>
      </c>
      <c r="E29" s="130" t="s">
        <v>136</v>
      </c>
      <c r="F29" s="130" t="s">
        <v>152</v>
      </c>
      <c r="G29" s="130">
        <v>3</v>
      </c>
      <c r="H29" s="131" t="s">
        <v>169</v>
      </c>
      <c r="I29" s="132"/>
      <c r="J29" s="130"/>
      <c r="K29" s="148">
        <v>4</v>
      </c>
      <c r="L29" s="130"/>
      <c r="M29" s="152"/>
      <c r="N29" s="152">
        <v>4</v>
      </c>
      <c r="O29" s="133"/>
      <c r="P29" s="134"/>
      <c r="Q29" s="134"/>
      <c r="R29" s="134"/>
      <c r="S29" s="158"/>
      <c r="T29" s="134"/>
      <c r="U29" s="134"/>
      <c r="V29" s="134"/>
      <c r="W29" s="134"/>
      <c r="X29" s="133"/>
      <c r="Y29" s="127"/>
      <c r="Z29" s="127"/>
    </row>
    <row r="30" spans="1:26" ht="47.25" customHeight="1">
      <c r="A30" s="226"/>
      <c r="B30" s="225"/>
      <c r="C30" s="156" t="s">
        <v>140</v>
      </c>
      <c r="D30" s="130" t="s">
        <v>133</v>
      </c>
      <c r="E30" s="130" t="s">
        <v>142</v>
      </c>
      <c r="F30" s="130" t="s">
        <v>152</v>
      </c>
      <c r="G30" s="130">
        <v>4</v>
      </c>
      <c r="H30" s="131" t="s">
        <v>169</v>
      </c>
      <c r="I30" s="132"/>
      <c r="J30" s="130"/>
      <c r="K30" s="148">
        <v>14</v>
      </c>
      <c r="L30" s="130"/>
      <c r="M30" s="152"/>
      <c r="N30" s="152">
        <v>14</v>
      </c>
      <c r="O30" s="133"/>
      <c r="P30" s="134"/>
      <c r="Q30" s="134"/>
      <c r="R30" s="134"/>
      <c r="S30" s="158"/>
      <c r="T30" s="134"/>
      <c r="U30" s="134"/>
      <c r="V30" s="134"/>
      <c r="W30" s="134"/>
      <c r="X30" s="133"/>
      <c r="Y30" s="127"/>
      <c r="Z30" s="127"/>
    </row>
    <row r="31" spans="1:26" ht="63" customHeight="1">
      <c r="A31" s="220"/>
      <c r="B31" s="160"/>
      <c r="C31" s="221" t="s">
        <v>164</v>
      </c>
      <c r="D31" s="130" t="s">
        <v>133</v>
      </c>
      <c r="E31" s="130" t="s">
        <v>142</v>
      </c>
      <c r="F31" s="130" t="s">
        <v>152</v>
      </c>
      <c r="G31" s="130">
        <v>4</v>
      </c>
      <c r="H31" s="131" t="s">
        <v>169</v>
      </c>
      <c r="I31" s="132"/>
      <c r="J31" s="130"/>
      <c r="K31" s="148"/>
      <c r="L31" s="130"/>
      <c r="M31" s="152"/>
      <c r="N31" s="152"/>
      <c r="O31" s="133"/>
      <c r="P31" s="134"/>
      <c r="Q31" s="134"/>
      <c r="R31" s="134"/>
      <c r="S31" s="158"/>
      <c r="T31" s="134"/>
      <c r="U31" s="134"/>
      <c r="V31" s="134"/>
      <c r="W31" s="134">
        <v>0.5</v>
      </c>
      <c r="X31" s="133"/>
      <c r="Y31" s="127"/>
      <c r="Z31" s="127"/>
    </row>
    <row r="32" spans="1:26" ht="57" customHeight="1">
      <c r="A32" s="135">
        <v>3</v>
      </c>
      <c r="B32" s="161" t="s">
        <v>172</v>
      </c>
      <c r="C32" s="156" t="s">
        <v>171</v>
      </c>
      <c r="D32" s="130" t="s">
        <v>157</v>
      </c>
      <c r="E32" s="130" t="s">
        <v>136</v>
      </c>
      <c r="F32" s="130" t="s">
        <v>153</v>
      </c>
      <c r="G32" s="130">
        <v>2</v>
      </c>
      <c r="H32" s="131" t="s">
        <v>173</v>
      </c>
      <c r="I32" s="132"/>
      <c r="J32" s="130">
        <v>27</v>
      </c>
      <c r="K32" s="148"/>
      <c r="L32" s="130"/>
      <c r="M32" s="152">
        <v>27</v>
      </c>
      <c r="N32" s="152"/>
      <c r="O32" s="133"/>
      <c r="P32" s="134">
        <v>9</v>
      </c>
      <c r="Q32" s="134"/>
      <c r="R32" s="134"/>
      <c r="S32" s="158"/>
      <c r="T32" s="134" t="s">
        <v>174</v>
      </c>
      <c r="U32" s="130" t="s">
        <v>150</v>
      </c>
      <c r="V32" s="134"/>
      <c r="W32" s="134"/>
      <c r="X32" s="133"/>
      <c r="Y32" s="127"/>
      <c r="Z32" s="127"/>
    </row>
    <row r="33" spans="1:26" ht="57" customHeight="1">
      <c r="A33" s="162">
        <v>4</v>
      </c>
      <c r="B33" s="166" t="s">
        <v>175</v>
      </c>
      <c r="C33" s="156" t="s">
        <v>156</v>
      </c>
      <c r="D33" s="130" t="s">
        <v>133</v>
      </c>
      <c r="E33" s="130" t="s">
        <v>142</v>
      </c>
      <c r="F33" s="130" t="s">
        <v>152</v>
      </c>
      <c r="G33" s="130">
        <v>4</v>
      </c>
      <c r="H33" s="131" t="s">
        <v>176</v>
      </c>
      <c r="I33" s="132"/>
      <c r="J33" s="130">
        <v>1</v>
      </c>
      <c r="K33" s="148">
        <v>2</v>
      </c>
      <c r="L33" s="130"/>
      <c r="M33" s="152">
        <v>1</v>
      </c>
      <c r="N33" s="152">
        <v>2</v>
      </c>
      <c r="O33" s="133"/>
      <c r="P33" s="134"/>
      <c r="Q33" s="134"/>
      <c r="R33" s="134"/>
      <c r="S33" s="158"/>
      <c r="T33" s="134"/>
      <c r="U33" s="134" t="s">
        <v>150</v>
      </c>
      <c r="V33" s="134"/>
      <c r="W33" s="134"/>
      <c r="X33" s="133"/>
      <c r="Y33" s="127"/>
      <c r="Z33" s="127"/>
    </row>
    <row r="34" spans="1:26" ht="57" customHeight="1">
      <c r="A34" s="230"/>
      <c r="B34" s="228"/>
      <c r="C34" s="156" t="s">
        <v>177</v>
      </c>
      <c r="D34" s="130" t="s">
        <v>133</v>
      </c>
      <c r="E34" s="130" t="s">
        <v>142</v>
      </c>
      <c r="F34" s="130" t="s">
        <v>152</v>
      </c>
      <c r="G34" s="130">
        <v>4</v>
      </c>
      <c r="H34" s="131" t="s">
        <v>176</v>
      </c>
      <c r="I34" s="132"/>
      <c r="J34" s="130"/>
      <c r="K34" s="148">
        <v>4</v>
      </c>
      <c r="L34" s="130"/>
      <c r="M34" s="152"/>
      <c r="N34" s="152">
        <v>4</v>
      </c>
      <c r="O34" s="133"/>
      <c r="P34" s="134"/>
      <c r="Q34" s="134">
        <v>4</v>
      </c>
      <c r="R34" s="134"/>
      <c r="S34" s="158"/>
      <c r="T34" s="134"/>
      <c r="U34" s="134"/>
      <c r="V34" s="134"/>
      <c r="W34" s="134"/>
      <c r="X34" s="133"/>
      <c r="Y34" s="127"/>
      <c r="Z34" s="127"/>
    </row>
    <row r="35" spans="1:26" ht="60.75" customHeight="1">
      <c r="A35" s="232"/>
      <c r="B35" s="229"/>
      <c r="C35" s="221" t="s">
        <v>149</v>
      </c>
      <c r="D35" s="130" t="s">
        <v>133</v>
      </c>
      <c r="E35" s="130" t="s">
        <v>138</v>
      </c>
      <c r="F35" s="130" t="s">
        <v>152</v>
      </c>
      <c r="G35" s="130">
        <v>3</v>
      </c>
      <c r="H35" s="131" t="s">
        <v>176</v>
      </c>
      <c r="I35" s="132"/>
      <c r="J35" s="130">
        <v>6</v>
      </c>
      <c r="K35" s="148">
        <v>6</v>
      </c>
      <c r="L35" s="130"/>
      <c r="M35" s="152">
        <v>6</v>
      </c>
      <c r="N35" s="152">
        <v>6</v>
      </c>
      <c r="O35" s="133"/>
      <c r="P35" s="134"/>
      <c r="Q35" s="134"/>
      <c r="R35" s="134"/>
      <c r="S35" s="158"/>
      <c r="T35" s="134"/>
      <c r="U35" s="134"/>
      <c r="V35" s="134"/>
      <c r="W35" s="134"/>
      <c r="X35" s="134"/>
      <c r="Y35" s="127"/>
      <c r="Z35" s="127"/>
    </row>
    <row r="36" spans="1:26" ht="53.25" customHeight="1">
      <c r="A36" s="231">
        <v>5</v>
      </c>
      <c r="B36" s="223"/>
      <c r="C36" s="233" t="s">
        <v>178</v>
      </c>
      <c r="D36" s="234" t="s">
        <v>133</v>
      </c>
      <c r="E36" s="234" t="s">
        <v>142</v>
      </c>
      <c r="F36" s="234" t="s">
        <v>152</v>
      </c>
      <c r="G36" s="234">
        <v>4</v>
      </c>
      <c r="H36" s="235" t="s">
        <v>176</v>
      </c>
      <c r="I36" s="236"/>
      <c r="J36" s="234"/>
      <c r="K36" s="237">
        <v>3</v>
      </c>
      <c r="L36" s="234"/>
      <c r="M36" s="238"/>
      <c r="N36" s="238">
        <v>3</v>
      </c>
      <c r="O36" s="239"/>
      <c r="P36" s="240"/>
      <c r="Q36" s="240"/>
      <c r="R36" s="240"/>
      <c r="S36" s="241"/>
      <c r="T36" s="240"/>
      <c r="U36" s="240"/>
      <c r="V36" s="240"/>
      <c r="W36" s="240"/>
      <c r="X36" s="240"/>
      <c r="Y36" s="242"/>
      <c r="Z36" s="242"/>
    </row>
    <row r="37" spans="1:26" s="243" customFormat="1" ht="55.5" customHeight="1">
      <c r="A37" s="163"/>
      <c r="B37" s="159" t="s">
        <v>180</v>
      </c>
      <c r="C37" s="155" t="s">
        <v>139</v>
      </c>
      <c r="D37" s="130" t="s">
        <v>133</v>
      </c>
      <c r="E37" s="130" t="s">
        <v>142</v>
      </c>
      <c r="F37" s="130" t="s">
        <v>154</v>
      </c>
      <c r="G37" s="137" t="s">
        <v>160</v>
      </c>
      <c r="H37" s="131" t="s">
        <v>181</v>
      </c>
      <c r="I37" s="132"/>
      <c r="J37" s="130"/>
      <c r="K37" s="148"/>
      <c r="L37" s="130"/>
      <c r="M37" s="152"/>
      <c r="N37" s="152"/>
      <c r="O37" s="133"/>
      <c r="P37" s="134"/>
      <c r="Q37" s="134"/>
      <c r="R37" s="134"/>
      <c r="S37" s="158"/>
      <c r="T37" s="134"/>
      <c r="U37" s="134"/>
      <c r="V37" s="134"/>
      <c r="W37" s="130" t="s">
        <v>151</v>
      </c>
      <c r="X37"/>
      <c r="Y37" s="127"/>
      <c r="Z37" s="127"/>
    </row>
    <row r="38" spans="1:26" ht="57" customHeight="1">
      <c r="A38" s="227">
        <v>6</v>
      </c>
      <c r="B38" s="222" t="s">
        <v>179</v>
      </c>
      <c r="C38" s="221" t="s">
        <v>144</v>
      </c>
      <c r="D38" s="130" t="s">
        <v>133</v>
      </c>
      <c r="E38" s="130" t="s">
        <v>136</v>
      </c>
      <c r="F38" s="130" t="s">
        <v>152</v>
      </c>
      <c r="G38" s="130">
        <v>2</v>
      </c>
      <c r="H38" s="131" t="s">
        <v>182</v>
      </c>
      <c r="I38" s="132"/>
      <c r="J38" s="130"/>
      <c r="K38" s="148">
        <v>4</v>
      </c>
      <c r="L38" s="130"/>
      <c r="M38" s="152"/>
      <c r="N38" s="152">
        <v>4</v>
      </c>
      <c r="O38" s="133"/>
      <c r="P38" s="134"/>
      <c r="Q38" s="134">
        <v>4</v>
      </c>
      <c r="R38" s="134"/>
      <c r="S38" s="158"/>
      <c r="T38" s="134" t="s">
        <v>183</v>
      </c>
      <c r="U38" s="134" t="s">
        <v>150</v>
      </c>
      <c r="V38" s="134"/>
      <c r="W38" s="130"/>
      <c r="X38" s="136" t="s">
        <v>185</v>
      </c>
      <c r="Y38" s="128"/>
      <c r="Z38" s="127"/>
    </row>
    <row r="39" spans="1:26" ht="59.25" customHeight="1">
      <c r="A39" s="244"/>
      <c r="B39" s="222"/>
      <c r="C39" s="221" t="s">
        <v>184</v>
      </c>
      <c r="D39" s="130" t="s">
        <v>133</v>
      </c>
      <c r="E39" s="130" t="s">
        <v>136</v>
      </c>
      <c r="F39" s="130" t="s">
        <v>152</v>
      </c>
      <c r="G39" s="130">
        <v>2</v>
      </c>
      <c r="H39" s="131" t="s">
        <v>182</v>
      </c>
      <c r="I39" s="132"/>
      <c r="J39" s="130"/>
      <c r="K39" s="148">
        <v>3</v>
      </c>
      <c r="L39" s="130"/>
      <c r="M39" s="152"/>
      <c r="N39" s="152">
        <v>3</v>
      </c>
      <c r="O39" s="133"/>
      <c r="P39" s="134"/>
      <c r="Q39" s="134">
        <v>3</v>
      </c>
      <c r="R39" s="134"/>
      <c r="S39" s="158"/>
      <c r="T39" s="134"/>
      <c r="U39" s="134"/>
      <c r="V39" s="134"/>
      <c r="W39" s="130"/>
      <c r="X39" s="130"/>
      <c r="Y39" s="128"/>
      <c r="Z39" s="127"/>
    </row>
    <row r="40" spans="1:26" ht="59.25" customHeight="1">
      <c r="A40" s="245"/>
      <c r="B40" s="228"/>
      <c r="C40" s="221" t="s">
        <v>186</v>
      </c>
      <c r="D40" s="130" t="s">
        <v>133</v>
      </c>
      <c r="E40" s="130" t="s">
        <v>142</v>
      </c>
      <c r="F40" s="130" t="s">
        <v>152</v>
      </c>
      <c r="G40" s="130">
        <v>2</v>
      </c>
      <c r="H40" s="131" t="s">
        <v>182</v>
      </c>
      <c r="I40" s="132"/>
      <c r="J40" s="130"/>
      <c r="K40" s="148">
        <v>6</v>
      </c>
      <c r="L40" s="130"/>
      <c r="M40" s="152"/>
      <c r="N40" s="152">
        <v>6</v>
      </c>
      <c r="O40" s="133"/>
      <c r="P40" s="134"/>
      <c r="Q40" s="134"/>
      <c r="R40" s="134"/>
      <c r="S40" s="130"/>
      <c r="T40" s="134"/>
      <c r="U40" s="134"/>
      <c r="V40" s="134"/>
      <c r="W40" s="134"/>
      <c r="Y40" s="127"/>
      <c r="Z40" s="127"/>
    </row>
    <row r="41" spans="1:26" ht="42" customHeight="1">
      <c r="A41" s="246"/>
      <c r="B41" s="228"/>
      <c r="C41" s="221" t="s">
        <v>163</v>
      </c>
      <c r="D41" s="130" t="s">
        <v>133</v>
      </c>
      <c r="E41" s="130" t="s">
        <v>142</v>
      </c>
      <c r="F41" s="130" t="s">
        <v>152</v>
      </c>
      <c r="G41" s="130">
        <v>4</v>
      </c>
      <c r="H41" s="131" t="s">
        <v>182</v>
      </c>
      <c r="I41" s="132"/>
      <c r="J41" s="130"/>
      <c r="K41" s="148">
        <v>3</v>
      </c>
      <c r="L41" s="130"/>
      <c r="M41" s="152"/>
      <c r="N41" s="152">
        <v>3</v>
      </c>
      <c r="O41" s="133"/>
      <c r="P41" s="134"/>
      <c r="Q41" s="134"/>
      <c r="R41" s="134"/>
      <c r="S41" s="158"/>
      <c r="T41" s="134"/>
      <c r="U41" s="134"/>
      <c r="V41" s="134"/>
      <c r="W41" s="134"/>
      <c r="X41" s="134"/>
      <c r="Y41" s="127"/>
      <c r="Z41" s="127"/>
    </row>
    <row r="42" spans="1:26" ht="25.5" customHeight="1">
      <c r="A42" s="165"/>
      <c r="B42" s="228"/>
      <c r="C42" s="156" t="s">
        <v>187</v>
      </c>
      <c r="D42" s="130" t="s">
        <v>133</v>
      </c>
      <c r="E42" s="130" t="s">
        <v>142</v>
      </c>
      <c r="F42" s="130" t="s">
        <v>152</v>
      </c>
      <c r="G42" s="130">
        <v>4</v>
      </c>
      <c r="H42" s="131" t="s">
        <v>182</v>
      </c>
      <c r="I42" s="132"/>
      <c r="J42" s="130"/>
      <c r="K42" s="148">
        <v>2</v>
      </c>
      <c r="L42" s="130"/>
      <c r="M42" s="152"/>
      <c r="N42" s="152">
        <v>2</v>
      </c>
      <c r="O42" s="133"/>
      <c r="P42" s="134"/>
      <c r="Q42" s="134"/>
      <c r="R42" s="134"/>
      <c r="S42" s="158"/>
      <c r="T42" s="139"/>
      <c r="U42" s="134"/>
      <c r="V42" s="134"/>
      <c r="W42" s="134"/>
      <c r="X42" s="134"/>
      <c r="Y42" s="127"/>
      <c r="Z42" s="127"/>
    </row>
    <row r="43" spans="1:26" ht="1.5" customHeight="1">
      <c r="A43" s="162">
        <v>7</v>
      </c>
      <c r="B43" s="167"/>
      <c r="C43" s="156"/>
      <c r="D43" s="130"/>
      <c r="E43" s="130"/>
      <c r="F43" s="130"/>
      <c r="G43" s="130"/>
      <c r="H43" s="131"/>
      <c r="I43" s="132"/>
      <c r="J43" s="130"/>
      <c r="K43" s="148"/>
      <c r="L43" s="130"/>
      <c r="M43" s="152"/>
      <c r="N43" s="152"/>
      <c r="O43" s="133"/>
      <c r="P43" s="134"/>
      <c r="Q43" s="134"/>
      <c r="R43" s="134"/>
      <c r="S43" s="158"/>
      <c r="T43" s="139"/>
      <c r="U43" s="134"/>
      <c r="V43" s="134"/>
      <c r="W43" s="134"/>
      <c r="X43" s="134"/>
      <c r="Y43" s="127"/>
      <c r="Z43" s="127"/>
    </row>
    <row r="44" spans="1:26" ht="36.75" customHeight="1">
      <c r="A44" s="165"/>
      <c r="B44" s="166" t="s">
        <v>188</v>
      </c>
      <c r="C44" s="156" t="s">
        <v>189</v>
      </c>
      <c r="D44" s="130" t="s">
        <v>157</v>
      </c>
      <c r="E44" s="130" t="s">
        <v>142</v>
      </c>
      <c r="F44" s="130" t="s">
        <v>153</v>
      </c>
      <c r="G44" s="130">
        <v>4</v>
      </c>
      <c r="H44" s="131" t="s">
        <v>190</v>
      </c>
      <c r="I44" s="132"/>
      <c r="J44" s="130"/>
      <c r="K44" s="148">
        <v>12</v>
      </c>
      <c r="L44" s="130"/>
      <c r="M44" s="152"/>
      <c r="N44" s="152">
        <v>12</v>
      </c>
      <c r="O44" s="133"/>
      <c r="P44" s="134"/>
      <c r="Q44" s="134">
        <v>10</v>
      </c>
      <c r="R44" s="134"/>
      <c r="S44" s="158"/>
      <c r="T44" s="134"/>
      <c r="U44" s="134"/>
      <c r="V44" s="134"/>
      <c r="W44" s="134"/>
      <c r="X44" s="134"/>
      <c r="Y44" s="127"/>
      <c r="Z44" s="127"/>
    </row>
    <row r="45" spans="1:26" ht="37.5" customHeight="1">
      <c r="A45" s="162"/>
      <c r="B45" s="167"/>
      <c r="C45" s="156" t="s">
        <v>171</v>
      </c>
      <c r="D45" s="130" t="s">
        <v>157</v>
      </c>
      <c r="E45" s="130" t="s">
        <v>142</v>
      </c>
      <c r="F45" s="130" t="s">
        <v>153</v>
      </c>
      <c r="G45" s="130">
        <v>4</v>
      </c>
      <c r="H45" s="131" t="s">
        <v>190</v>
      </c>
      <c r="I45" s="132"/>
      <c r="J45" s="130">
        <v>1</v>
      </c>
      <c r="K45" s="148"/>
      <c r="L45" s="130"/>
      <c r="M45" s="152">
        <v>1</v>
      </c>
      <c r="N45" s="152"/>
      <c r="O45" s="133"/>
      <c r="P45" s="134"/>
      <c r="Q45" s="134"/>
      <c r="R45" s="134"/>
      <c r="S45" s="158"/>
      <c r="T45" s="134"/>
      <c r="U45" s="134"/>
      <c r="V45" s="134"/>
      <c r="W45" s="134"/>
      <c r="X45" s="134"/>
      <c r="Y45" s="127"/>
      <c r="Z45" s="127"/>
    </row>
    <row r="46" spans="1:26" ht="37.5" customHeight="1">
      <c r="A46" s="165"/>
      <c r="B46" s="129"/>
      <c r="C46" s="156"/>
      <c r="D46" s="130"/>
      <c r="E46" s="130"/>
      <c r="F46" s="130"/>
      <c r="G46" s="130"/>
      <c r="H46" s="131"/>
      <c r="I46" s="132"/>
      <c r="J46" s="130"/>
      <c r="K46" s="148"/>
      <c r="L46" s="130"/>
      <c r="M46" s="153"/>
      <c r="N46" s="153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19"/>
      <c r="Z46" s="119"/>
    </row>
    <row r="47" spans="1:26" ht="39">
      <c r="A47" s="138"/>
      <c r="B47" s="129" t="s">
        <v>141</v>
      </c>
      <c r="C47" s="157" t="s">
        <v>191</v>
      </c>
      <c r="D47" s="130" t="s">
        <v>133</v>
      </c>
      <c r="E47" s="130" t="s">
        <v>142</v>
      </c>
      <c r="F47" s="130" t="s">
        <v>152</v>
      </c>
      <c r="G47" s="130">
        <v>4</v>
      </c>
      <c r="H47" s="131" t="s">
        <v>158</v>
      </c>
      <c r="I47" s="132"/>
      <c r="J47" s="130">
        <v>4</v>
      </c>
      <c r="K47" s="148">
        <v>6</v>
      </c>
      <c r="L47" s="130"/>
      <c r="M47" s="153">
        <v>4</v>
      </c>
      <c r="N47" s="153">
        <v>6</v>
      </c>
      <c r="O47" s="130"/>
      <c r="P47" s="130">
        <v>4</v>
      </c>
      <c r="Q47" s="130">
        <v>6</v>
      </c>
      <c r="R47" s="130"/>
      <c r="S47" s="130"/>
      <c r="T47" s="130"/>
      <c r="U47" s="130"/>
      <c r="V47" s="130"/>
      <c r="W47" s="130"/>
      <c r="X47" s="130"/>
      <c r="Y47" s="119"/>
      <c r="Z47" s="119"/>
    </row>
    <row r="48" spans="1:26" ht="22.5" customHeight="1">
      <c r="A48" s="138">
        <v>12</v>
      </c>
      <c r="B48" s="129"/>
      <c r="C48" s="157" t="s">
        <v>162</v>
      </c>
      <c r="D48" s="130" t="s">
        <v>133</v>
      </c>
      <c r="E48" s="130" t="s">
        <v>142</v>
      </c>
      <c r="F48" s="130" t="s">
        <v>152</v>
      </c>
      <c r="G48" s="130">
        <v>4</v>
      </c>
      <c r="H48" s="131" t="s">
        <v>158</v>
      </c>
      <c r="I48" s="132"/>
      <c r="J48" s="130"/>
      <c r="K48" s="148">
        <v>1</v>
      </c>
      <c r="L48" s="130"/>
      <c r="M48" s="153"/>
      <c r="N48" s="153">
        <v>1</v>
      </c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19"/>
      <c r="Z48" s="119"/>
    </row>
    <row r="49" spans="1:26" ht="24.75" customHeight="1">
      <c r="A49" s="138"/>
      <c r="B49" s="129"/>
      <c r="C49" s="157" t="s">
        <v>193</v>
      </c>
      <c r="D49" s="130" t="s">
        <v>133</v>
      </c>
      <c r="E49" s="130" t="s">
        <v>142</v>
      </c>
      <c r="F49" s="130" t="s">
        <v>152</v>
      </c>
      <c r="G49" s="130">
        <v>4</v>
      </c>
      <c r="H49" s="131" t="s">
        <v>158</v>
      </c>
      <c r="I49" s="132"/>
      <c r="J49" s="130"/>
      <c r="K49" s="148">
        <v>1</v>
      </c>
      <c r="L49" s="130"/>
      <c r="M49" s="153"/>
      <c r="N49" s="153">
        <v>1</v>
      </c>
      <c r="O49" s="130"/>
      <c r="P49" s="130"/>
      <c r="Q49" s="130">
        <v>1</v>
      </c>
      <c r="R49" s="130"/>
      <c r="S49" s="130"/>
      <c r="T49" s="130"/>
      <c r="U49" s="130"/>
      <c r="V49" s="130"/>
      <c r="W49" s="130"/>
      <c r="X49" s="130"/>
      <c r="Y49" s="119"/>
      <c r="Z49" s="119"/>
    </row>
    <row r="50" spans="1:26" ht="24.75" customHeight="1">
      <c r="A50" s="138"/>
      <c r="B50" s="129"/>
      <c r="C50" s="157" t="s">
        <v>171</v>
      </c>
      <c r="D50" s="130" t="s">
        <v>133</v>
      </c>
      <c r="E50" s="130" t="s">
        <v>142</v>
      </c>
      <c r="F50" s="130" t="s">
        <v>152</v>
      </c>
      <c r="G50" s="130">
        <v>4</v>
      </c>
      <c r="H50" s="131" t="s">
        <v>158</v>
      </c>
      <c r="I50" s="132"/>
      <c r="J50" s="130">
        <v>9</v>
      </c>
      <c r="K50" s="148"/>
      <c r="L50" s="130"/>
      <c r="M50" s="153">
        <v>9</v>
      </c>
      <c r="N50" s="153"/>
      <c r="O50" s="130"/>
      <c r="P50" s="130">
        <v>8</v>
      </c>
      <c r="Q50" s="130"/>
      <c r="R50" s="130"/>
      <c r="S50" s="130"/>
      <c r="T50" s="130"/>
      <c r="U50" s="130"/>
      <c r="V50" s="130"/>
      <c r="W50" s="130"/>
      <c r="X50" s="130"/>
      <c r="Y50" s="119"/>
      <c r="Z50" s="119"/>
    </row>
    <row r="51" spans="1:26" ht="24.75" customHeight="1">
      <c r="A51" s="138"/>
      <c r="B51" s="129"/>
      <c r="C51" s="157" t="s">
        <v>192</v>
      </c>
      <c r="D51" s="130" t="s">
        <v>133</v>
      </c>
      <c r="E51" s="130" t="s">
        <v>142</v>
      </c>
      <c r="F51" s="130" t="s">
        <v>152</v>
      </c>
      <c r="G51" s="130">
        <v>4</v>
      </c>
      <c r="H51" s="131" t="s">
        <v>158</v>
      </c>
      <c r="I51" s="132"/>
      <c r="J51" s="130"/>
      <c r="K51" s="148">
        <v>2</v>
      </c>
      <c r="L51" s="130"/>
      <c r="M51" s="153"/>
      <c r="N51" s="153">
        <v>2</v>
      </c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19"/>
      <c r="Z51" s="119"/>
    </row>
    <row r="52" spans="1:26" ht="23.25" customHeight="1">
      <c r="A52" s="138"/>
      <c r="B52" s="129"/>
      <c r="C52" s="156" t="s">
        <v>134</v>
      </c>
      <c r="D52" s="130" t="s">
        <v>133</v>
      </c>
      <c r="E52" s="130" t="s">
        <v>142</v>
      </c>
      <c r="F52" s="130" t="s">
        <v>155</v>
      </c>
      <c r="G52" s="130"/>
      <c r="H52" s="131" t="s">
        <v>158</v>
      </c>
      <c r="I52" s="132"/>
      <c r="J52" s="130"/>
      <c r="K52" s="148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40" t="s">
        <v>194</v>
      </c>
      <c r="Y52" s="119"/>
      <c r="Z52" s="119"/>
    </row>
    <row r="53" spans="1:26" ht="23.25" customHeight="1">
      <c r="A53" s="138"/>
      <c r="B53" s="133" t="s">
        <v>15</v>
      </c>
      <c r="C53" s="133"/>
      <c r="D53" s="133"/>
      <c r="E53" s="133"/>
      <c r="F53" s="133"/>
      <c r="G53" s="133"/>
      <c r="H53" s="133"/>
      <c r="I53" s="133"/>
      <c r="J53" s="133">
        <f>SUM(J28:J52)</f>
        <v>55</v>
      </c>
      <c r="K53" s="144">
        <f>SUM(K28:K52)</f>
        <v>83</v>
      </c>
      <c r="L53" s="133"/>
      <c r="M53" s="133">
        <f>SUM(M28:M52)</f>
        <v>55</v>
      </c>
      <c r="N53" s="133">
        <f>SUM(N28:N52)</f>
        <v>83</v>
      </c>
      <c r="O53" s="133"/>
      <c r="P53" s="133"/>
      <c r="Q53" s="133"/>
      <c r="R53" s="133"/>
      <c r="S53" s="133"/>
      <c r="T53" s="151"/>
      <c r="U53" s="141"/>
      <c r="V53" s="141"/>
      <c r="W53" s="133"/>
      <c r="X53" s="133"/>
      <c r="Y53" s="125"/>
      <c r="Z53" s="125"/>
    </row>
    <row r="54" spans="1:26" ht="22.5" customHeight="1">
      <c r="A54" s="150"/>
      <c r="B54" s="190" t="s">
        <v>120</v>
      </c>
      <c r="C54" s="190"/>
      <c r="D54" s="190"/>
      <c r="E54" s="190"/>
      <c r="F54" s="190"/>
      <c r="G54" s="191"/>
      <c r="H54" s="192"/>
      <c r="I54" s="192"/>
      <c r="J54" s="123"/>
      <c r="K54" s="145"/>
      <c r="L54" s="123"/>
      <c r="M54" s="123"/>
      <c r="N54" s="189" t="s">
        <v>121</v>
      </c>
      <c r="O54" s="189"/>
      <c r="P54" s="189"/>
      <c r="Q54" s="189"/>
      <c r="R54" s="189"/>
      <c r="S54" s="118"/>
      <c r="T54" s="118"/>
      <c r="U54" s="118"/>
      <c r="V54" s="118"/>
      <c r="W54" s="118"/>
      <c r="X54" s="118"/>
      <c r="Y54" s="118"/>
      <c r="Z54" s="118"/>
    </row>
    <row r="55" spans="1:26" ht="15.75">
      <c r="A55" s="117"/>
      <c r="B55" s="123"/>
      <c r="C55" s="123"/>
      <c r="D55" s="123"/>
      <c r="E55" s="123"/>
      <c r="F55" s="123"/>
      <c r="G55" s="123"/>
      <c r="H55" s="123"/>
      <c r="I55" s="123"/>
      <c r="J55" s="123"/>
      <c r="K55" s="145"/>
      <c r="L55" s="123"/>
      <c r="M55" s="123"/>
      <c r="N55" s="123" t="s">
        <v>143</v>
      </c>
      <c r="O55" s="123"/>
      <c r="P55" s="123"/>
      <c r="Q55" s="123"/>
      <c r="R55" s="123"/>
      <c r="S55" s="118"/>
      <c r="T55" s="118"/>
      <c r="U55" s="118"/>
      <c r="V55" s="118"/>
      <c r="W55" s="118"/>
      <c r="X55" s="118"/>
      <c r="Y55" s="118"/>
      <c r="Z55" s="118"/>
    </row>
    <row r="56" spans="1:26" ht="15.75">
      <c r="A56" s="117"/>
      <c r="B56" s="123" t="s">
        <v>118</v>
      </c>
      <c r="C56" s="123"/>
      <c r="D56" s="123" t="s">
        <v>197</v>
      </c>
      <c r="E56" s="123"/>
      <c r="F56" s="123"/>
      <c r="G56" s="123"/>
      <c r="H56" s="123"/>
      <c r="I56" s="123"/>
      <c r="J56" s="123"/>
      <c r="K56" s="145"/>
      <c r="L56" s="123"/>
      <c r="M56" s="123"/>
      <c r="N56" s="123"/>
      <c r="O56" s="123"/>
      <c r="P56" s="123"/>
      <c r="Q56" s="123"/>
      <c r="R56" s="123"/>
      <c r="S56" s="118"/>
      <c r="T56" s="118"/>
      <c r="U56" s="118"/>
      <c r="V56" s="118"/>
      <c r="W56" s="118"/>
      <c r="X56" s="118"/>
      <c r="Y56" s="118"/>
      <c r="Z56" s="118"/>
    </row>
    <row r="57" spans="1:26" ht="15.75">
      <c r="A57" s="117"/>
      <c r="B57" s="123"/>
      <c r="C57" s="123"/>
      <c r="D57" s="123"/>
      <c r="E57" s="123"/>
      <c r="F57" s="123"/>
      <c r="G57" s="123"/>
      <c r="H57" s="123"/>
      <c r="I57" s="123"/>
      <c r="J57" s="123" t="s">
        <v>143</v>
      </c>
      <c r="K57" s="145"/>
      <c r="L57" s="123"/>
      <c r="M57" s="123"/>
      <c r="N57" s="123"/>
      <c r="O57" s="123"/>
      <c r="P57" s="123"/>
      <c r="Q57" s="123"/>
      <c r="R57" s="123"/>
      <c r="S57" s="118"/>
      <c r="T57" s="118"/>
      <c r="U57" s="118"/>
      <c r="V57" s="118"/>
      <c r="W57" s="118"/>
      <c r="X57" s="118"/>
      <c r="Y57" s="118"/>
      <c r="Z57" s="118"/>
    </row>
    <row r="58" spans="1:26" ht="15.75">
      <c r="A58" s="117"/>
      <c r="B58" s="123" t="s">
        <v>119</v>
      </c>
      <c r="C58" s="123"/>
      <c r="D58" s="123"/>
      <c r="E58" s="123"/>
      <c r="F58" s="123"/>
      <c r="G58" s="123"/>
      <c r="H58" s="123"/>
      <c r="I58" s="123"/>
      <c r="J58" s="123"/>
      <c r="K58" s="145"/>
      <c r="L58" s="123"/>
      <c r="M58" s="123"/>
      <c r="N58" s="123"/>
      <c r="O58" s="123"/>
      <c r="P58" s="123"/>
      <c r="Q58" s="123"/>
      <c r="R58" s="123"/>
      <c r="S58" s="118"/>
      <c r="T58" s="118"/>
      <c r="U58" s="118"/>
      <c r="V58" s="118"/>
      <c r="W58" s="118"/>
      <c r="X58" s="118"/>
      <c r="Y58" s="118"/>
      <c r="Z58" s="118"/>
    </row>
    <row r="59" spans="1:18" ht="15">
      <c r="A59" s="117"/>
      <c r="B59" s="115"/>
      <c r="C59" s="115"/>
      <c r="D59" s="115"/>
      <c r="E59" s="115"/>
      <c r="F59" s="115"/>
      <c r="G59" s="115"/>
      <c r="H59" s="115"/>
      <c r="I59" s="115"/>
      <c r="J59" s="115"/>
      <c r="K59" s="146"/>
      <c r="L59" s="115"/>
      <c r="M59" s="115"/>
      <c r="N59" s="115"/>
      <c r="O59" s="115"/>
      <c r="P59" s="115"/>
      <c r="Q59" s="115"/>
      <c r="R59" s="115"/>
    </row>
    <row r="62" ht="40.5" customHeight="1"/>
    <row r="63" ht="40.5" customHeight="1"/>
    <row r="64" ht="24.75" customHeight="1"/>
    <row r="65" ht="52.5" customHeight="1"/>
    <row r="67" ht="45" customHeight="1"/>
  </sheetData>
  <sheetProtection/>
  <mergeCells count="68">
    <mergeCell ref="N54:R54"/>
    <mergeCell ref="S21:U21"/>
    <mergeCell ref="B54:I54"/>
    <mergeCell ref="X23:X26"/>
    <mergeCell ref="S23:S26"/>
    <mergeCell ref="T23:V24"/>
    <mergeCell ref="W23:W26"/>
    <mergeCell ref="Q25:Q26"/>
    <mergeCell ref="R25:R26"/>
    <mergeCell ref="P23:R24"/>
    <mergeCell ref="Y23:Y26"/>
    <mergeCell ref="Z23:Z26"/>
    <mergeCell ref="J24:J26"/>
    <mergeCell ref="K24:K26"/>
    <mergeCell ref="L24:L26"/>
    <mergeCell ref="M25:M26"/>
    <mergeCell ref="U25:U26"/>
    <mergeCell ref="N25:N26"/>
    <mergeCell ref="O25:O26"/>
    <mergeCell ref="P25:P26"/>
    <mergeCell ref="V25:V26"/>
    <mergeCell ref="M23:O24"/>
    <mergeCell ref="T25:T26"/>
    <mergeCell ref="S8:U8"/>
    <mergeCell ref="S9:U9"/>
    <mergeCell ref="S10:U10"/>
    <mergeCell ref="S11:U11"/>
    <mergeCell ref="S12:U12"/>
    <mergeCell ref="S16:U16"/>
    <mergeCell ref="S13:U13"/>
    <mergeCell ref="S2:U2"/>
    <mergeCell ref="S3:U3"/>
    <mergeCell ref="S4:U4"/>
    <mergeCell ref="S5:U5"/>
    <mergeCell ref="S6:U6"/>
    <mergeCell ref="S7:U7"/>
    <mergeCell ref="S14:U14"/>
    <mergeCell ref="S15:U15"/>
    <mergeCell ref="S17:U17"/>
    <mergeCell ref="S20:U20"/>
    <mergeCell ref="S19:U19"/>
    <mergeCell ref="S18:U18"/>
    <mergeCell ref="A29:A30"/>
    <mergeCell ref="A23:A26"/>
    <mergeCell ref="A33:A34"/>
    <mergeCell ref="H23:H26"/>
    <mergeCell ref="F23:F26"/>
    <mergeCell ref="F27:G27"/>
    <mergeCell ref="D23:D26"/>
    <mergeCell ref="E23:E26"/>
    <mergeCell ref="B29:B30"/>
    <mergeCell ref="C23:C26"/>
    <mergeCell ref="B38:B39"/>
    <mergeCell ref="G23:G26"/>
    <mergeCell ref="I10:M10"/>
    <mergeCell ref="I12:K12"/>
    <mergeCell ref="I23:I26"/>
    <mergeCell ref="J23:L23"/>
    <mergeCell ref="A36:A37"/>
    <mergeCell ref="B23:B26"/>
    <mergeCell ref="A43:A44"/>
    <mergeCell ref="B42:B43"/>
    <mergeCell ref="A45:A46"/>
    <mergeCell ref="B44:B45"/>
    <mergeCell ref="B40:B41"/>
    <mergeCell ref="A41:A42"/>
    <mergeCell ref="B33:B34"/>
    <mergeCell ref="A39:A40"/>
  </mergeCells>
  <printOptions/>
  <pageMargins left="0.16" right="0.17" top="0.2" bottom="0.17" header="0.16" footer="0.15"/>
  <pageSetup horizontalDpi="600" verticalDpi="600" orientation="landscape" paperSize="9" scale="4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" width="4.00390625" style="0" customWidth="1"/>
    <col min="2" max="2" width="18.57421875" style="0" customWidth="1"/>
    <col min="3" max="3" width="8.28125" style="0" customWidth="1"/>
    <col min="4" max="4" width="7.57421875" style="0" customWidth="1"/>
    <col min="5" max="5" width="7.28125" style="0" customWidth="1"/>
    <col min="6" max="6" width="7.8515625" style="0" customWidth="1"/>
    <col min="7" max="7" width="8.140625" style="0" customWidth="1"/>
    <col min="8" max="8" width="7.140625" style="0" customWidth="1"/>
    <col min="9" max="9" width="8.00390625" style="0" customWidth="1"/>
    <col min="10" max="10" width="7.8515625" style="0" customWidth="1"/>
    <col min="11" max="11" width="7.421875" style="0" customWidth="1"/>
    <col min="12" max="12" width="7.7109375" style="0" customWidth="1"/>
    <col min="13" max="13" width="9.28125" style="0" customWidth="1"/>
    <col min="18" max="19" width="8.421875" style="0" customWidth="1"/>
    <col min="20" max="20" width="9.7109375" style="0" customWidth="1"/>
    <col min="21" max="21" width="5.00390625" style="0" customWidth="1"/>
    <col min="23" max="24" width="9.7109375" style="0" customWidth="1"/>
    <col min="25" max="26" width="10.00390625" style="0" customWidth="1"/>
    <col min="27" max="28" width="9.57421875" style="0" customWidth="1"/>
    <col min="29" max="29" width="9.8515625" style="0" customWidth="1"/>
    <col min="30" max="30" width="9.421875" style="0" customWidth="1"/>
    <col min="31" max="31" width="9.00390625" style="0" customWidth="1"/>
    <col min="32" max="32" width="11.28125" style="0" customWidth="1"/>
    <col min="33" max="33" width="10.8515625" style="0" customWidth="1"/>
    <col min="34" max="34" width="14.140625" style="0" customWidth="1"/>
  </cols>
  <sheetData>
    <row r="1" spans="14:19" ht="15">
      <c r="N1" s="65"/>
      <c r="O1" s="65" t="s">
        <v>78</v>
      </c>
      <c r="P1" s="65"/>
      <c r="Q1" s="65"/>
      <c r="R1" s="65"/>
      <c r="S1" s="65"/>
    </row>
    <row r="2" spans="14:21" ht="4.5" customHeight="1">
      <c r="N2" s="65"/>
      <c r="O2" s="65"/>
      <c r="P2" s="65"/>
      <c r="Q2" s="65"/>
      <c r="R2" s="65"/>
      <c r="S2" s="65"/>
      <c r="T2" s="1"/>
      <c r="U2" s="1"/>
    </row>
    <row r="3" spans="14:21" ht="15">
      <c r="N3" s="65" t="s">
        <v>80</v>
      </c>
      <c r="O3" s="65"/>
      <c r="P3" s="65"/>
      <c r="Q3" s="65"/>
      <c r="R3" s="65"/>
      <c r="S3" s="65"/>
      <c r="T3" s="1"/>
      <c r="U3" s="1"/>
    </row>
    <row r="4" spans="14:21" ht="15">
      <c r="N4" s="65" t="s">
        <v>79</v>
      </c>
      <c r="O4" s="65"/>
      <c r="P4" s="65"/>
      <c r="Q4" s="65"/>
      <c r="R4" s="65"/>
      <c r="S4" s="65"/>
      <c r="T4" s="1"/>
      <c r="U4" s="1"/>
    </row>
    <row r="5" spans="14:21" ht="15">
      <c r="N5" s="65" t="s">
        <v>81</v>
      </c>
      <c r="O5" s="65"/>
      <c r="P5" s="65"/>
      <c r="Q5" s="65"/>
      <c r="R5" s="65"/>
      <c r="S5" s="65"/>
      <c r="T5" s="1"/>
      <c r="U5" s="1"/>
    </row>
    <row r="6" spans="14:19" ht="15">
      <c r="N6" s="65"/>
      <c r="O6" s="65"/>
      <c r="P6" s="65"/>
      <c r="Q6" s="65"/>
      <c r="R6" s="65"/>
      <c r="S6" s="65"/>
    </row>
    <row r="7" spans="6:31" ht="12.75">
      <c r="F7" s="1"/>
      <c r="G7" s="1" t="s">
        <v>1</v>
      </c>
      <c r="H7" s="1"/>
      <c r="I7" s="1"/>
      <c r="J7" s="1"/>
      <c r="K7" s="1"/>
      <c r="L7" s="1"/>
      <c r="AD7" s="7"/>
      <c r="AE7" s="7"/>
    </row>
    <row r="8" spans="6:12" ht="12.75">
      <c r="F8" s="1" t="s">
        <v>0</v>
      </c>
      <c r="G8" s="1"/>
      <c r="H8" s="1"/>
      <c r="I8" s="1"/>
      <c r="J8" s="1"/>
      <c r="K8" s="1"/>
      <c r="L8" s="1"/>
    </row>
    <row r="9" ht="12.75">
      <c r="G9" s="1" t="s">
        <v>60</v>
      </c>
    </row>
    <row r="10" ht="13.5" thickBot="1">
      <c r="F10" s="1"/>
    </row>
    <row r="11" spans="1:34" ht="17.25" customHeight="1" thickBot="1">
      <c r="A11" s="26" t="s">
        <v>49</v>
      </c>
      <c r="B11" s="27" t="s">
        <v>2</v>
      </c>
      <c r="C11" s="27"/>
      <c r="D11" s="27"/>
      <c r="E11" s="28"/>
      <c r="F11" s="29" t="s">
        <v>67</v>
      </c>
      <c r="G11" s="30"/>
      <c r="H11" s="31"/>
      <c r="I11" s="32" t="s">
        <v>4</v>
      </c>
      <c r="J11" s="33"/>
      <c r="K11" s="31"/>
      <c r="L11" s="32" t="s">
        <v>5</v>
      </c>
      <c r="M11" s="33"/>
      <c r="N11" s="27" t="s">
        <v>15</v>
      </c>
      <c r="O11" s="31" t="s">
        <v>14</v>
      </c>
      <c r="P11" s="32"/>
      <c r="Q11" s="33"/>
      <c r="R11" s="41" t="s">
        <v>17</v>
      </c>
      <c r="S11" s="210" t="s">
        <v>82</v>
      </c>
      <c r="T11" s="79"/>
      <c r="U11" s="105" t="s">
        <v>49</v>
      </c>
      <c r="V11" s="217" t="s">
        <v>76</v>
      </c>
      <c r="W11" s="218"/>
      <c r="X11" s="219"/>
      <c r="Y11" s="215" t="s">
        <v>75</v>
      </c>
      <c r="Z11" s="216"/>
      <c r="AA11" s="216"/>
      <c r="AB11" s="216"/>
      <c r="AC11" s="216"/>
      <c r="AD11" s="216"/>
      <c r="AE11" s="216"/>
      <c r="AF11" s="45" t="s">
        <v>27</v>
      </c>
      <c r="AG11" s="203" t="s">
        <v>59</v>
      </c>
      <c r="AH11" s="198" t="s">
        <v>73</v>
      </c>
    </row>
    <row r="12" spans="1:34" ht="18" customHeight="1">
      <c r="A12" s="34" t="s">
        <v>50</v>
      </c>
      <c r="B12" s="15" t="s">
        <v>3</v>
      </c>
      <c r="C12" s="15" t="s">
        <v>66</v>
      </c>
      <c r="D12" s="201" t="s">
        <v>69</v>
      </c>
      <c r="E12" s="19" t="s">
        <v>6</v>
      </c>
      <c r="F12" s="14" t="s">
        <v>6</v>
      </c>
      <c r="G12" s="14" t="s">
        <v>9</v>
      </c>
      <c r="H12" s="14" t="s">
        <v>6</v>
      </c>
      <c r="I12" s="14" t="s">
        <v>6</v>
      </c>
      <c r="J12" s="14" t="s">
        <v>9</v>
      </c>
      <c r="K12" s="14" t="s">
        <v>6</v>
      </c>
      <c r="L12" s="14" t="s">
        <v>6</v>
      </c>
      <c r="M12" s="14" t="s">
        <v>9</v>
      </c>
      <c r="N12" s="15" t="s">
        <v>16</v>
      </c>
      <c r="O12" s="14" t="s">
        <v>11</v>
      </c>
      <c r="P12" s="14" t="s">
        <v>12</v>
      </c>
      <c r="Q12" s="14" t="s">
        <v>13</v>
      </c>
      <c r="R12" s="42" t="s">
        <v>18</v>
      </c>
      <c r="S12" s="211"/>
      <c r="T12" s="80" t="s">
        <v>19</v>
      </c>
      <c r="U12" s="106" t="s">
        <v>50</v>
      </c>
      <c r="V12" s="22" t="s">
        <v>20</v>
      </c>
      <c r="W12" s="16" t="s">
        <v>21</v>
      </c>
      <c r="X12" s="43" t="s">
        <v>72</v>
      </c>
      <c r="Y12" s="79"/>
      <c r="Z12" s="22" t="s">
        <v>23</v>
      </c>
      <c r="AA12" s="8" t="s">
        <v>70</v>
      </c>
      <c r="AB12" s="208" t="s">
        <v>74</v>
      </c>
      <c r="AC12" s="18" t="s">
        <v>71</v>
      </c>
      <c r="AD12" s="8" t="s">
        <v>25</v>
      </c>
      <c r="AE12" s="213" t="s">
        <v>77</v>
      </c>
      <c r="AF12" s="47" t="s">
        <v>9</v>
      </c>
      <c r="AG12" s="204"/>
      <c r="AH12" s="199"/>
    </row>
    <row r="13" spans="1:34" ht="25.5" customHeight="1" thickBot="1">
      <c r="A13" s="34"/>
      <c r="B13" s="15"/>
      <c r="C13" s="15"/>
      <c r="D13" s="202"/>
      <c r="E13" s="20" t="s">
        <v>7</v>
      </c>
      <c r="F13" s="15" t="s">
        <v>8</v>
      </c>
      <c r="G13" s="15" t="s">
        <v>10</v>
      </c>
      <c r="H13" s="15" t="s">
        <v>7</v>
      </c>
      <c r="I13" s="15" t="s">
        <v>8</v>
      </c>
      <c r="J13" s="15" t="s">
        <v>10</v>
      </c>
      <c r="K13" s="15" t="s">
        <v>7</v>
      </c>
      <c r="L13" s="15" t="s">
        <v>8</v>
      </c>
      <c r="M13" s="15" t="s">
        <v>10</v>
      </c>
      <c r="N13" s="35" t="s">
        <v>68</v>
      </c>
      <c r="O13" s="15"/>
      <c r="P13" s="15"/>
      <c r="Q13" s="15"/>
      <c r="R13" s="42" t="s">
        <v>57</v>
      </c>
      <c r="S13" s="212"/>
      <c r="T13" s="80"/>
      <c r="U13" s="106"/>
      <c r="V13" s="22"/>
      <c r="W13" s="16" t="s">
        <v>22</v>
      </c>
      <c r="X13" s="44"/>
      <c r="Y13" s="102" t="s">
        <v>73</v>
      </c>
      <c r="Z13" s="22" t="s">
        <v>24</v>
      </c>
      <c r="AA13" s="8"/>
      <c r="AB13" s="209"/>
      <c r="AC13" s="21"/>
      <c r="AD13" s="8" t="s">
        <v>26</v>
      </c>
      <c r="AE13" s="214"/>
      <c r="AF13" s="46" t="s">
        <v>10</v>
      </c>
      <c r="AG13" s="205"/>
      <c r="AH13" s="200"/>
    </row>
    <row r="14" spans="1:34" ht="13.5" thickBot="1">
      <c r="A14" s="36">
        <v>1</v>
      </c>
      <c r="B14" s="37">
        <v>2</v>
      </c>
      <c r="C14" s="37">
        <v>3</v>
      </c>
      <c r="D14" s="37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N14" s="38">
        <v>14</v>
      </c>
      <c r="O14" s="38">
        <v>15</v>
      </c>
      <c r="P14" s="38">
        <v>16</v>
      </c>
      <c r="Q14" s="38">
        <v>17</v>
      </c>
      <c r="R14" s="38">
        <v>18</v>
      </c>
      <c r="S14" s="48">
        <v>19</v>
      </c>
      <c r="T14" s="81">
        <v>20</v>
      </c>
      <c r="U14" s="107"/>
      <c r="V14" s="49">
        <v>21</v>
      </c>
      <c r="W14" s="39">
        <v>22</v>
      </c>
      <c r="X14" s="40">
        <v>23</v>
      </c>
      <c r="Y14" s="103">
        <v>24</v>
      </c>
      <c r="Z14" s="39">
        <v>25</v>
      </c>
      <c r="AA14" s="39">
        <v>26</v>
      </c>
      <c r="AB14" s="39">
        <v>27</v>
      </c>
      <c r="AC14" s="39">
        <v>28</v>
      </c>
      <c r="AD14" s="39">
        <v>29</v>
      </c>
      <c r="AE14" s="40">
        <v>30</v>
      </c>
      <c r="AF14" s="40">
        <v>31</v>
      </c>
      <c r="AG14" s="40">
        <v>32</v>
      </c>
      <c r="AH14" s="71">
        <v>33</v>
      </c>
    </row>
    <row r="15" spans="1:34" ht="13.5" thickBot="1">
      <c r="A15" s="13">
        <v>1</v>
      </c>
      <c r="B15" s="53" t="s">
        <v>46</v>
      </c>
      <c r="C15" s="59">
        <v>2179032</v>
      </c>
      <c r="D15" s="23"/>
      <c r="E15" s="24">
        <v>12</v>
      </c>
      <c r="F15" s="24">
        <v>231</v>
      </c>
      <c r="G15" s="24">
        <v>850440</v>
      </c>
      <c r="H15" s="24">
        <v>8</v>
      </c>
      <c r="I15" s="24">
        <v>303</v>
      </c>
      <c r="J15" s="24">
        <v>774777</v>
      </c>
      <c r="K15" s="24">
        <v>2</v>
      </c>
      <c r="L15" s="24">
        <v>74</v>
      </c>
      <c r="M15" s="24">
        <v>192682</v>
      </c>
      <c r="N15" s="5">
        <f aca="true" t="shared" si="0" ref="N15:N44">G15+J15+M15</f>
        <v>1817899</v>
      </c>
      <c r="O15" s="24">
        <v>29133</v>
      </c>
      <c r="P15" s="24">
        <v>36512</v>
      </c>
      <c r="Q15" s="24">
        <v>8101</v>
      </c>
      <c r="R15" s="24">
        <v>201797</v>
      </c>
      <c r="S15" s="25">
        <v>55515</v>
      </c>
      <c r="T15" s="95">
        <v>491447</v>
      </c>
      <c r="U15" s="108">
        <v>1</v>
      </c>
      <c r="V15" s="50">
        <v>17695</v>
      </c>
      <c r="W15" s="24">
        <v>88926</v>
      </c>
      <c r="X15" s="25"/>
      <c r="Y15" s="104">
        <f>AA15+AB15+AC15+AD15+AE15+Z15</f>
        <v>53510</v>
      </c>
      <c r="Z15" s="24">
        <v>17951</v>
      </c>
      <c r="AA15" s="24"/>
      <c r="AB15" s="24">
        <v>2655</v>
      </c>
      <c r="AC15" s="24">
        <v>7963</v>
      </c>
      <c r="AD15" s="24">
        <v>3539</v>
      </c>
      <c r="AE15" s="25">
        <v>21402</v>
      </c>
      <c r="AF15" s="52">
        <f>N15+R15+T15+V15+W15+Y15+X15+Q15+P15+O15</f>
        <v>2745020</v>
      </c>
      <c r="AG15" s="68"/>
      <c r="AH15" s="72">
        <f>AF15+AG15</f>
        <v>2745020</v>
      </c>
    </row>
    <row r="16" spans="1:34" ht="13.5" thickBot="1">
      <c r="A16" s="9">
        <v>2</v>
      </c>
      <c r="B16" s="54" t="s">
        <v>47</v>
      </c>
      <c r="C16" s="60">
        <v>2706930</v>
      </c>
      <c r="D16" s="10"/>
      <c r="E16" s="5">
        <v>15</v>
      </c>
      <c r="F16" s="5">
        <v>392</v>
      </c>
      <c r="G16" s="5">
        <v>1049687</v>
      </c>
      <c r="H16" s="5">
        <v>12</v>
      </c>
      <c r="I16" s="5">
        <v>433</v>
      </c>
      <c r="J16" s="5">
        <v>1156075</v>
      </c>
      <c r="K16" s="5">
        <v>5</v>
      </c>
      <c r="L16" s="5">
        <v>185</v>
      </c>
      <c r="M16" s="5">
        <v>494577</v>
      </c>
      <c r="N16" s="5">
        <f t="shared" si="0"/>
        <v>2700339</v>
      </c>
      <c r="O16" s="5">
        <v>36668</v>
      </c>
      <c r="P16" s="5">
        <v>56574</v>
      </c>
      <c r="Q16" s="5">
        <v>20101</v>
      </c>
      <c r="R16" s="5">
        <v>346650</v>
      </c>
      <c r="S16" s="6">
        <v>113898</v>
      </c>
      <c r="T16" s="96">
        <v>641690</v>
      </c>
      <c r="U16" s="109">
        <v>2</v>
      </c>
      <c r="V16" s="51">
        <v>70788</v>
      </c>
      <c r="W16" s="5">
        <v>137145</v>
      </c>
      <c r="X16" s="6"/>
      <c r="Y16" s="104">
        <f>AA16+AB16+AC16+AD16+AE16+Z16</f>
        <v>77399</v>
      </c>
      <c r="Z16" s="5">
        <v>21046</v>
      </c>
      <c r="AA16" s="5">
        <v>4542</v>
      </c>
      <c r="AB16" s="5">
        <v>5308</v>
      </c>
      <c r="AC16" s="5">
        <v>7963</v>
      </c>
      <c r="AD16" s="5">
        <v>7078</v>
      </c>
      <c r="AE16" s="6">
        <v>31462</v>
      </c>
      <c r="AF16" s="52">
        <f>N16+R16+T16+V16+W16+Y16+X16+Q16+P16+O16</f>
        <v>4087354</v>
      </c>
      <c r="AG16" s="69"/>
      <c r="AH16" s="73">
        <f aca="true" t="shared" si="1" ref="AH16:AH44">AF16+AG16</f>
        <v>4087354</v>
      </c>
    </row>
    <row r="17" spans="1:34" ht="13.5" thickBot="1">
      <c r="A17" s="11">
        <v>3</v>
      </c>
      <c r="B17" s="55" t="s">
        <v>48</v>
      </c>
      <c r="C17" s="61">
        <v>6470671</v>
      </c>
      <c r="D17" s="12"/>
      <c r="E17" s="5">
        <v>18</v>
      </c>
      <c r="F17" s="5">
        <v>606</v>
      </c>
      <c r="G17" s="5">
        <v>1607089</v>
      </c>
      <c r="H17" s="5">
        <v>15</v>
      </c>
      <c r="I17" s="5">
        <v>710</v>
      </c>
      <c r="J17" s="5">
        <v>1926323</v>
      </c>
      <c r="K17" s="5">
        <v>9</v>
      </c>
      <c r="L17" s="5">
        <v>271</v>
      </c>
      <c r="M17" s="5">
        <v>750091</v>
      </c>
      <c r="N17" s="5">
        <f t="shared" si="0"/>
        <v>4283503</v>
      </c>
      <c r="O17" s="5">
        <v>54260</v>
      </c>
      <c r="P17" s="5">
        <v>92340</v>
      </c>
      <c r="Q17" s="5">
        <v>25794</v>
      </c>
      <c r="R17" s="5">
        <v>809576</v>
      </c>
      <c r="S17" s="6">
        <v>283311</v>
      </c>
      <c r="T17" s="96">
        <v>938651</v>
      </c>
      <c r="U17" s="110">
        <v>3</v>
      </c>
      <c r="V17" s="51">
        <v>60160</v>
      </c>
      <c r="W17" s="5">
        <v>223859</v>
      </c>
      <c r="X17" s="6"/>
      <c r="Y17" s="104">
        <f>AA17+AB17+AC17+AD17+AE17+Z17</f>
        <v>139585</v>
      </c>
      <c r="Z17" s="5">
        <v>29712</v>
      </c>
      <c r="AA17" s="5">
        <v>5899</v>
      </c>
      <c r="AB17" s="5">
        <v>31860</v>
      </c>
      <c r="AC17" s="5">
        <v>7965</v>
      </c>
      <c r="AD17" s="5">
        <v>7077</v>
      </c>
      <c r="AE17" s="6">
        <v>57072</v>
      </c>
      <c r="AF17" s="52">
        <f>N17+R17+T17+V17+W17+Y17+X17+Q17+P17+O17</f>
        <v>6627728</v>
      </c>
      <c r="AG17" s="70"/>
      <c r="AH17" s="74">
        <f t="shared" si="1"/>
        <v>6627728</v>
      </c>
    </row>
    <row r="18" spans="1:34" ht="13.5" thickBot="1">
      <c r="A18" s="98" t="s">
        <v>53</v>
      </c>
      <c r="B18" s="99"/>
      <c r="C18" s="84">
        <f aca="true" t="shared" si="2" ref="C18:M18">SUM(C15:C17)</f>
        <v>11356633</v>
      </c>
      <c r="D18" s="84">
        <f t="shared" si="2"/>
        <v>0</v>
      </c>
      <c r="E18" s="84">
        <f t="shared" si="2"/>
        <v>45</v>
      </c>
      <c r="F18" s="84">
        <f t="shared" si="2"/>
        <v>1229</v>
      </c>
      <c r="G18" s="84">
        <f t="shared" si="2"/>
        <v>3507216</v>
      </c>
      <c r="H18" s="84">
        <f t="shared" si="2"/>
        <v>35</v>
      </c>
      <c r="I18" s="84">
        <f t="shared" si="2"/>
        <v>1446</v>
      </c>
      <c r="J18" s="84">
        <f t="shared" si="2"/>
        <v>3857175</v>
      </c>
      <c r="K18" s="84">
        <f t="shared" si="2"/>
        <v>16</v>
      </c>
      <c r="L18" s="84">
        <f t="shared" si="2"/>
        <v>530</v>
      </c>
      <c r="M18" s="84">
        <f t="shared" si="2"/>
        <v>1437350</v>
      </c>
      <c r="N18" s="100">
        <f t="shared" si="0"/>
        <v>8801741</v>
      </c>
      <c r="O18" s="84">
        <f aca="true" t="shared" si="3" ref="O18:AG18">SUM(O15:O17)</f>
        <v>120061</v>
      </c>
      <c r="P18" s="84">
        <f t="shared" si="3"/>
        <v>185426</v>
      </c>
      <c r="Q18" s="84">
        <f t="shared" si="3"/>
        <v>53996</v>
      </c>
      <c r="R18" s="84">
        <f t="shared" si="3"/>
        <v>1358023</v>
      </c>
      <c r="S18" s="85">
        <f t="shared" si="3"/>
        <v>452724</v>
      </c>
      <c r="T18" s="86">
        <f t="shared" si="3"/>
        <v>2071788</v>
      </c>
      <c r="U18" s="111" t="s">
        <v>53</v>
      </c>
      <c r="V18" s="83">
        <f t="shared" si="3"/>
        <v>148643</v>
      </c>
      <c r="W18" s="84">
        <f t="shared" si="3"/>
        <v>449930</v>
      </c>
      <c r="X18" s="84">
        <f t="shared" si="3"/>
        <v>0</v>
      </c>
      <c r="Y18" s="84">
        <f t="shared" si="3"/>
        <v>270494</v>
      </c>
      <c r="Z18" s="84">
        <f t="shared" si="3"/>
        <v>68709</v>
      </c>
      <c r="AA18" s="84">
        <f t="shared" si="3"/>
        <v>10441</v>
      </c>
      <c r="AB18" s="84">
        <f t="shared" si="3"/>
        <v>39823</v>
      </c>
      <c r="AC18" s="84">
        <f t="shared" si="3"/>
        <v>23891</v>
      </c>
      <c r="AD18" s="84">
        <f t="shared" si="3"/>
        <v>17694</v>
      </c>
      <c r="AE18" s="84">
        <f t="shared" si="3"/>
        <v>109936</v>
      </c>
      <c r="AF18" s="85">
        <f t="shared" si="3"/>
        <v>13460102</v>
      </c>
      <c r="AG18" s="89">
        <f t="shared" si="3"/>
        <v>0</v>
      </c>
      <c r="AH18" s="101">
        <f t="shared" si="1"/>
        <v>13460102</v>
      </c>
    </row>
    <row r="19" spans="1:34" ht="13.5" thickBot="1">
      <c r="A19" s="13">
        <v>4</v>
      </c>
      <c r="B19" s="56" t="s">
        <v>64</v>
      </c>
      <c r="C19" s="62">
        <v>1506037</v>
      </c>
      <c r="D19" s="62">
        <v>301213</v>
      </c>
      <c r="E19" s="5">
        <v>3</v>
      </c>
      <c r="F19" s="5">
        <v>95</v>
      </c>
      <c r="G19" s="5">
        <v>301245</v>
      </c>
      <c r="H19" s="5">
        <v>2</v>
      </c>
      <c r="I19" s="5">
        <v>84</v>
      </c>
      <c r="J19" s="5">
        <v>266729</v>
      </c>
      <c r="K19" s="5"/>
      <c r="L19" s="5"/>
      <c r="M19" s="5"/>
      <c r="N19" s="5">
        <f t="shared" si="0"/>
        <v>567974</v>
      </c>
      <c r="O19" s="5">
        <v>2562</v>
      </c>
      <c r="P19" s="5">
        <v>2916</v>
      </c>
      <c r="Q19" s="5"/>
      <c r="R19" s="5">
        <v>5752</v>
      </c>
      <c r="S19" s="6">
        <v>590</v>
      </c>
      <c r="T19" s="96">
        <v>109810</v>
      </c>
      <c r="U19" s="108">
        <v>4</v>
      </c>
      <c r="V19" s="51">
        <v>3539</v>
      </c>
      <c r="W19" s="5">
        <v>11944</v>
      </c>
      <c r="X19" s="6"/>
      <c r="Y19" s="104">
        <f>AA19+AB19+AC19+AD19+AE19+Z19</f>
        <v>10648</v>
      </c>
      <c r="Z19" s="5">
        <v>3095</v>
      </c>
      <c r="AA19" s="5">
        <v>324</v>
      </c>
      <c r="AB19" s="5"/>
      <c r="AC19" s="5">
        <v>3539</v>
      </c>
      <c r="AD19" s="5"/>
      <c r="AE19" s="6">
        <v>3690</v>
      </c>
      <c r="AF19" s="52">
        <f>N19+R19+T19+V19+W19+Y19+X19+Q19+P19+O19</f>
        <v>715145</v>
      </c>
      <c r="AG19" s="76">
        <f>T19*25%</f>
        <v>27452.5</v>
      </c>
      <c r="AH19" s="72">
        <f t="shared" si="1"/>
        <v>742597.5</v>
      </c>
    </row>
    <row r="20" spans="1:34" ht="13.5" thickBot="1">
      <c r="A20" s="9">
        <v>5</v>
      </c>
      <c r="B20" s="57" t="s">
        <v>28</v>
      </c>
      <c r="C20" s="63">
        <v>2382746</v>
      </c>
      <c r="D20" s="63">
        <v>595679</v>
      </c>
      <c r="E20" s="5">
        <v>9</v>
      </c>
      <c r="F20" s="5">
        <v>243</v>
      </c>
      <c r="G20" s="5">
        <v>743356</v>
      </c>
      <c r="H20" s="5">
        <v>6</v>
      </c>
      <c r="I20" s="5">
        <v>207</v>
      </c>
      <c r="J20" s="5">
        <v>657155</v>
      </c>
      <c r="K20" s="5">
        <v>2</v>
      </c>
      <c r="L20" s="5">
        <v>74</v>
      </c>
      <c r="M20" s="5">
        <v>242898</v>
      </c>
      <c r="N20" s="5">
        <f t="shared" si="0"/>
        <v>1643409</v>
      </c>
      <c r="O20" s="5">
        <v>9782</v>
      </c>
      <c r="P20" s="5">
        <v>18973</v>
      </c>
      <c r="Q20" s="5">
        <v>4127</v>
      </c>
      <c r="R20" s="5">
        <v>106671</v>
      </c>
      <c r="S20" s="6">
        <v>35836</v>
      </c>
      <c r="T20" s="96">
        <v>396942</v>
      </c>
      <c r="U20" s="109">
        <v>5</v>
      </c>
      <c r="V20" s="51">
        <v>23004</v>
      </c>
      <c r="W20" s="5">
        <v>51317</v>
      </c>
      <c r="X20" s="6"/>
      <c r="Y20" s="104">
        <f aca="true" t="shared" si="4" ref="Y20:Y44">AA20+AB20+AC20+AD20+AE20+Z20</f>
        <v>36409</v>
      </c>
      <c r="Z20" s="5">
        <v>8047</v>
      </c>
      <c r="AA20" s="5">
        <v>1622</v>
      </c>
      <c r="AB20" s="5"/>
      <c r="AC20" s="5">
        <v>7964</v>
      </c>
      <c r="AD20" s="5">
        <v>3539</v>
      </c>
      <c r="AE20" s="6">
        <v>15237</v>
      </c>
      <c r="AF20" s="52">
        <f aca="true" t="shared" si="5" ref="AF20:AF44">N20+R20+T20+V20+W20+Y20+X20+Q20+P20+O20</f>
        <v>2290634</v>
      </c>
      <c r="AG20" s="77">
        <f aca="true" t="shared" si="6" ref="AG20:AG44">T20*25%</f>
        <v>99235.5</v>
      </c>
      <c r="AH20" s="73">
        <f t="shared" si="1"/>
        <v>2389869.5</v>
      </c>
    </row>
    <row r="21" spans="1:34" ht="13.5" thickBot="1">
      <c r="A21" s="9">
        <v>6</v>
      </c>
      <c r="B21" s="57" t="s">
        <v>65</v>
      </c>
      <c r="C21" s="63">
        <v>1531323</v>
      </c>
      <c r="D21" s="63">
        <v>382832</v>
      </c>
      <c r="E21" s="5">
        <v>3</v>
      </c>
      <c r="F21" s="5">
        <v>103</v>
      </c>
      <c r="G21" s="5">
        <v>376105</v>
      </c>
      <c r="H21" s="5">
        <v>3</v>
      </c>
      <c r="I21" s="5">
        <v>140</v>
      </c>
      <c r="J21" s="5">
        <v>487737</v>
      </c>
      <c r="K21" s="5"/>
      <c r="L21" s="5"/>
      <c r="M21" s="5"/>
      <c r="N21" s="5">
        <f t="shared" si="0"/>
        <v>863842</v>
      </c>
      <c r="O21" s="5">
        <v>5121</v>
      </c>
      <c r="P21" s="5">
        <v>10805</v>
      </c>
      <c r="Q21" s="5"/>
      <c r="R21" s="5">
        <v>89666</v>
      </c>
      <c r="S21" s="6">
        <v>29053</v>
      </c>
      <c r="T21" s="96">
        <v>216258</v>
      </c>
      <c r="U21" s="109">
        <v>6</v>
      </c>
      <c r="V21" s="51">
        <v>14156</v>
      </c>
      <c r="W21" s="5">
        <v>14601</v>
      </c>
      <c r="X21" s="6"/>
      <c r="Y21" s="104">
        <f t="shared" si="4"/>
        <v>21377</v>
      </c>
      <c r="Z21" s="5">
        <v>4433</v>
      </c>
      <c r="AA21" s="5">
        <v>811</v>
      </c>
      <c r="AB21" s="5"/>
      <c r="AC21" s="5">
        <v>3539</v>
      </c>
      <c r="AD21" s="5">
        <v>1770</v>
      </c>
      <c r="AE21" s="6">
        <v>10824</v>
      </c>
      <c r="AF21" s="52">
        <f t="shared" si="5"/>
        <v>1235826</v>
      </c>
      <c r="AG21" s="77">
        <f t="shared" si="6"/>
        <v>54064.5</v>
      </c>
      <c r="AH21" s="73">
        <f t="shared" si="1"/>
        <v>1289890.5</v>
      </c>
    </row>
    <row r="22" spans="1:34" ht="13.5" thickBot="1">
      <c r="A22" s="9">
        <v>7</v>
      </c>
      <c r="B22" s="57" t="s">
        <v>29</v>
      </c>
      <c r="C22" s="63">
        <v>2264325</v>
      </c>
      <c r="D22" s="63">
        <v>566081</v>
      </c>
      <c r="E22" s="5">
        <v>4</v>
      </c>
      <c r="F22" s="5">
        <v>117</v>
      </c>
      <c r="G22" s="5">
        <v>391964</v>
      </c>
      <c r="H22" s="5">
        <v>4</v>
      </c>
      <c r="I22" s="5">
        <v>157.5</v>
      </c>
      <c r="J22" s="5">
        <v>519073</v>
      </c>
      <c r="K22" s="5">
        <v>2</v>
      </c>
      <c r="L22" s="5">
        <v>78</v>
      </c>
      <c r="M22" s="5">
        <v>262075</v>
      </c>
      <c r="N22" s="5">
        <f t="shared" si="0"/>
        <v>1173112</v>
      </c>
      <c r="O22" s="5">
        <v>8037</v>
      </c>
      <c r="P22" s="5">
        <v>11481</v>
      </c>
      <c r="Q22" s="5">
        <v>4328</v>
      </c>
      <c r="R22" s="5">
        <v>85585</v>
      </c>
      <c r="S22" s="6">
        <v>26767</v>
      </c>
      <c r="T22" s="96">
        <v>323946</v>
      </c>
      <c r="U22" s="109">
        <v>7</v>
      </c>
      <c r="V22" s="51">
        <v>19466</v>
      </c>
      <c r="W22" s="5">
        <v>22123</v>
      </c>
      <c r="X22" s="6"/>
      <c r="Y22" s="104">
        <f t="shared" si="4"/>
        <v>22905</v>
      </c>
      <c r="Z22" s="5">
        <v>3095</v>
      </c>
      <c r="AA22" s="5"/>
      <c r="AB22" s="5"/>
      <c r="AC22" s="5">
        <v>3539</v>
      </c>
      <c r="AD22" s="5">
        <v>1770</v>
      </c>
      <c r="AE22" s="6">
        <v>14501</v>
      </c>
      <c r="AF22" s="52">
        <f t="shared" si="5"/>
        <v>1670983</v>
      </c>
      <c r="AG22" s="77">
        <f t="shared" si="6"/>
        <v>80986.5</v>
      </c>
      <c r="AH22" s="73">
        <f t="shared" si="1"/>
        <v>1751969.5</v>
      </c>
    </row>
    <row r="23" spans="1:34" ht="13.5" thickBot="1">
      <c r="A23" s="9">
        <v>8</v>
      </c>
      <c r="B23" s="57" t="s">
        <v>30</v>
      </c>
      <c r="C23" s="63">
        <v>2610830</v>
      </c>
      <c r="D23" s="63">
        <v>630373</v>
      </c>
      <c r="E23" s="5">
        <v>6</v>
      </c>
      <c r="F23" s="5">
        <v>161</v>
      </c>
      <c r="G23" s="5">
        <v>511765</v>
      </c>
      <c r="H23" s="5">
        <v>5</v>
      </c>
      <c r="I23" s="5">
        <v>187</v>
      </c>
      <c r="J23" s="5">
        <v>619373</v>
      </c>
      <c r="K23" s="5">
        <v>2</v>
      </c>
      <c r="L23" s="5">
        <v>74</v>
      </c>
      <c r="M23" s="5">
        <v>255760</v>
      </c>
      <c r="N23" s="5">
        <f t="shared" si="0"/>
        <v>1386898</v>
      </c>
      <c r="O23" s="5">
        <v>13935</v>
      </c>
      <c r="P23" s="5">
        <v>14841</v>
      </c>
      <c r="Q23" s="5">
        <v>5734</v>
      </c>
      <c r="R23" s="5">
        <v>99398</v>
      </c>
      <c r="S23" s="6">
        <v>30909</v>
      </c>
      <c r="T23" s="96">
        <v>351748</v>
      </c>
      <c r="U23" s="109">
        <v>8</v>
      </c>
      <c r="V23" s="51">
        <v>17695</v>
      </c>
      <c r="W23" s="5">
        <v>50432</v>
      </c>
      <c r="X23" s="6"/>
      <c r="Y23" s="104">
        <f t="shared" si="4"/>
        <v>34835</v>
      </c>
      <c r="Z23" s="5">
        <v>11761</v>
      </c>
      <c r="AA23" s="5">
        <v>1136</v>
      </c>
      <c r="AB23" s="5"/>
      <c r="AC23" s="5">
        <v>4424</v>
      </c>
      <c r="AD23" s="5">
        <v>1770</v>
      </c>
      <c r="AE23" s="6">
        <v>15744</v>
      </c>
      <c r="AF23" s="52">
        <f t="shared" si="5"/>
        <v>1975516</v>
      </c>
      <c r="AG23" s="77">
        <f t="shared" si="6"/>
        <v>87937</v>
      </c>
      <c r="AH23" s="73">
        <f t="shared" si="1"/>
        <v>2063453</v>
      </c>
    </row>
    <row r="24" spans="1:34" ht="13.5" thickBot="1">
      <c r="A24" s="9">
        <v>9</v>
      </c>
      <c r="B24" s="57" t="s">
        <v>31</v>
      </c>
      <c r="C24" s="63">
        <v>1568130</v>
      </c>
      <c r="D24" s="63">
        <v>392030</v>
      </c>
      <c r="E24" s="5">
        <v>4</v>
      </c>
      <c r="F24" s="5">
        <v>89</v>
      </c>
      <c r="G24" s="5">
        <v>279600</v>
      </c>
      <c r="H24" s="5">
        <v>5</v>
      </c>
      <c r="I24" s="5">
        <v>119</v>
      </c>
      <c r="J24" s="5">
        <v>368846</v>
      </c>
      <c r="K24" s="5">
        <v>2</v>
      </c>
      <c r="L24" s="5">
        <v>87</v>
      </c>
      <c r="M24" s="5">
        <v>271830</v>
      </c>
      <c r="N24" s="5">
        <f t="shared" si="0"/>
        <v>920276</v>
      </c>
      <c r="O24" s="5">
        <v>3349</v>
      </c>
      <c r="P24" s="5">
        <v>7334</v>
      </c>
      <c r="Q24" s="5">
        <v>4874</v>
      </c>
      <c r="R24" s="5">
        <v>73934</v>
      </c>
      <c r="S24" s="6">
        <v>23399</v>
      </c>
      <c r="T24" s="96">
        <v>283596</v>
      </c>
      <c r="U24" s="109">
        <v>9</v>
      </c>
      <c r="V24" s="51">
        <v>37160</v>
      </c>
      <c r="W24" s="5">
        <v>17256</v>
      </c>
      <c r="X24" s="6"/>
      <c r="Y24" s="104">
        <f t="shared" si="4"/>
        <v>22129</v>
      </c>
      <c r="Z24" s="5">
        <v>3714</v>
      </c>
      <c r="AA24" s="5">
        <v>1298</v>
      </c>
      <c r="AB24" s="5"/>
      <c r="AC24" s="5">
        <v>3539</v>
      </c>
      <c r="AD24" s="5">
        <v>1770</v>
      </c>
      <c r="AE24" s="6">
        <v>11808</v>
      </c>
      <c r="AF24" s="52">
        <f t="shared" si="5"/>
        <v>1369908</v>
      </c>
      <c r="AG24" s="77">
        <f t="shared" si="6"/>
        <v>70899</v>
      </c>
      <c r="AH24" s="73">
        <f t="shared" si="1"/>
        <v>1440807</v>
      </c>
    </row>
    <row r="25" spans="1:34" ht="13.5" thickBot="1">
      <c r="A25" s="9">
        <v>10</v>
      </c>
      <c r="B25" s="57" t="s">
        <v>32</v>
      </c>
      <c r="C25" s="63">
        <v>1388500</v>
      </c>
      <c r="D25" s="63">
        <v>347118</v>
      </c>
      <c r="E25" s="5">
        <v>4</v>
      </c>
      <c r="F25" s="5">
        <v>117</v>
      </c>
      <c r="G25" s="5">
        <v>371350</v>
      </c>
      <c r="H25" s="5">
        <v>3</v>
      </c>
      <c r="I25" s="5">
        <v>140</v>
      </c>
      <c r="J25" s="5">
        <v>474014</v>
      </c>
      <c r="K25" s="5"/>
      <c r="L25" s="5"/>
      <c r="M25" s="5"/>
      <c r="N25" s="5">
        <f t="shared" si="0"/>
        <v>845364</v>
      </c>
      <c r="O25" s="5">
        <v>6782</v>
      </c>
      <c r="P25" s="5">
        <v>10789</v>
      </c>
      <c r="Q25" s="5"/>
      <c r="R25" s="5">
        <v>55941</v>
      </c>
      <c r="S25" s="6">
        <v>19319</v>
      </c>
      <c r="T25" s="96">
        <v>250234</v>
      </c>
      <c r="U25" s="109">
        <v>10</v>
      </c>
      <c r="V25" s="51">
        <v>14156</v>
      </c>
      <c r="W25" s="5">
        <v>16810</v>
      </c>
      <c r="X25" s="6"/>
      <c r="Y25" s="104">
        <f t="shared" si="4"/>
        <v>23778</v>
      </c>
      <c r="Z25" s="5">
        <v>6190</v>
      </c>
      <c r="AA25" s="5">
        <v>974</v>
      </c>
      <c r="AB25" s="5"/>
      <c r="AC25" s="5">
        <v>3539</v>
      </c>
      <c r="AD25" s="5">
        <v>1769</v>
      </c>
      <c r="AE25" s="6">
        <v>11306</v>
      </c>
      <c r="AF25" s="52">
        <f t="shared" si="5"/>
        <v>1223854</v>
      </c>
      <c r="AG25" s="77">
        <f t="shared" si="6"/>
        <v>62558.5</v>
      </c>
      <c r="AH25" s="73">
        <f t="shared" si="1"/>
        <v>1286412.5</v>
      </c>
    </row>
    <row r="26" spans="1:34" ht="13.5" thickBot="1">
      <c r="A26" s="9">
        <v>11</v>
      </c>
      <c r="B26" s="57" t="s">
        <v>33</v>
      </c>
      <c r="C26" s="63">
        <v>2552442</v>
      </c>
      <c r="D26" s="63">
        <v>638112</v>
      </c>
      <c r="E26" s="5">
        <v>4</v>
      </c>
      <c r="F26" s="5">
        <v>110</v>
      </c>
      <c r="G26" s="5">
        <v>351211</v>
      </c>
      <c r="H26" s="5">
        <v>4</v>
      </c>
      <c r="I26" s="5">
        <v>152</v>
      </c>
      <c r="J26" s="5">
        <v>502989</v>
      </c>
      <c r="K26" s="5">
        <v>2</v>
      </c>
      <c r="L26" s="5">
        <v>76</v>
      </c>
      <c r="M26" s="5">
        <v>245558</v>
      </c>
      <c r="N26" s="5">
        <f t="shared" si="0"/>
        <v>1099758</v>
      </c>
      <c r="O26" s="5">
        <v>6747</v>
      </c>
      <c r="P26" s="5">
        <v>8516</v>
      </c>
      <c r="Q26" s="5">
        <v>3840</v>
      </c>
      <c r="R26" s="5">
        <v>106527</v>
      </c>
      <c r="S26" s="6">
        <v>35049</v>
      </c>
      <c r="T26" s="96">
        <v>292975</v>
      </c>
      <c r="U26" s="109">
        <v>11</v>
      </c>
      <c r="V26" s="51">
        <v>23014</v>
      </c>
      <c r="W26" s="5">
        <v>26990</v>
      </c>
      <c r="X26" s="6"/>
      <c r="Y26" s="104">
        <f t="shared" si="4"/>
        <v>21797</v>
      </c>
      <c r="Z26" s="5">
        <v>8666</v>
      </c>
      <c r="AA26" s="5">
        <v>2163</v>
      </c>
      <c r="AB26" s="5"/>
      <c r="AC26" s="5">
        <v>3540</v>
      </c>
      <c r="AD26" s="5">
        <v>1770</v>
      </c>
      <c r="AE26" s="6">
        <v>5658</v>
      </c>
      <c r="AF26" s="52">
        <f t="shared" si="5"/>
        <v>1590164</v>
      </c>
      <c r="AG26" s="77">
        <f t="shared" si="6"/>
        <v>73243.75</v>
      </c>
      <c r="AH26" s="75">
        <f t="shared" si="1"/>
        <v>1663407.75</v>
      </c>
    </row>
    <row r="27" spans="1:34" ht="13.5" thickBot="1">
      <c r="A27" s="9">
        <v>12</v>
      </c>
      <c r="B27" s="57" t="s">
        <v>34</v>
      </c>
      <c r="C27" s="63">
        <v>2488550</v>
      </c>
      <c r="D27" s="63">
        <v>622143</v>
      </c>
      <c r="E27" s="5">
        <v>5</v>
      </c>
      <c r="F27" s="5">
        <v>131</v>
      </c>
      <c r="G27" s="5">
        <v>399275</v>
      </c>
      <c r="H27" s="5">
        <v>4</v>
      </c>
      <c r="I27" s="5">
        <v>157</v>
      </c>
      <c r="J27" s="5">
        <v>516374</v>
      </c>
      <c r="K27" s="5">
        <v>2</v>
      </c>
      <c r="L27" s="5">
        <v>78</v>
      </c>
      <c r="M27" s="5">
        <v>241943</v>
      </c>
      <c r="N27" s="5">
        <f t="shared" si="0"/>
        <v>1157592</v>
      </c>
      <c r="O27" s="5">
        <v>6891</v>
      </c>
      <c r="P27" s="5">
        <v>11419</v>
      </c>
      <c r="Q27" s="5">
        <v>4725</v>
      </c>
      <c r="R27" s="5">
        <v>70985</v>
      </c>
      <c r="S27" s="6">
        <v>21137</v>
      </c>
      <c r="T27" s="96">
        <v>342792</v>
      </c>
      <c r="U27" s="109">
        <v>12</v>
      </c>
      <c r="V27" s="51">
        <v>12387</v>
      </c>
      <c r="W27" s="5">
        <v>29202</v>
      </c>
      <c r="X27" s="6"/>
      <c r="Y27" s="104">
        <f t="shared" si="4"/>
        <v>28815</v>
      </c>
      <c r="Z27" s="5">
        <v>6190</v>
      </c>
      <c r="AA27" s="5">
        <v>2163</v>
      </c>
      <c r="AB27" s="5"/>
      <c r="AC27" s="5">
        <v>4424</v>
      </c>
      <c r="AD27" s="5">
        <v>1770</v>
      </c>
      <c r="AE27" s="6">
        <v>14268</v>
      </c>
      <c r="AF27" s="52">
        <f t="shared" si="5"/>
        <v>1664808</v>
      </c>
      <c r="AG27" s="77">
        <f t="shared" si="6"/>
        <v>85698</v>
      </c>
      <c r="AH27" s="73">
        <f t="shared" si="1"/>
        <v>1750506</v>
      </c>
    </row>
    <row r="28" spans="1:34" ht="13.5" customHeight="1" thickBot="1">
      <c r="A28" s="9">
        <v>13</v>
      </c>
      <c r="B28" s="57" t="s">
        <v>35</v>
      </c>
      <c r="C28" s="63">
        <v>1855821</v>
      </c>
      <c r="D28" s="63">
        <v>463955</v>
      </c>
      <c r="E28" s="5">
        <v>5</v>
      </c>
      <c r="F28" s="5">
        <v>131</v>
      </c>
      <c r="G28" s="5">
        <v>411418</v>
      </c>
      <c r="H28" s="5">
        <v>5</v>
      </c>
      <c r="I28" s="5">
        <v>174</v>
      </c>
      <c r="J28" s="5">
        <v>559801</v>
      </c>
      <c r="K28" s="5">
        <v>2</v>
      </c>
      <c r="L28" s="5">
        <v>74</v>
      </c>
      <c r="M28" s="5">
        <v>242279</v>
      </c>
      <c r="N28" s="5">
        <f t="shared" si="0"/>
        <v>1213498</v>
      </c>
      <c r="O28" s="5">
        <v>7780</v>
      </c>
      <c r="P28" s="5">
        <v>11198</v>
      </c>
      <c r="Q28" s="5">
        <v>4480</v>
      </c>
      <c r="R28" s="5">
        <v>120261</v>
      </c>
      <c r="S28" s="6">
        <v>38393</v>
      </c>
      <c r="T28" s="96">
        <v>352876</v>
      </c>
      <c r="U28" s="109">
        <v>13</v>
      </c>
      <c r="V28" s="51">
        <v>28312</v>
      </c>
      <c r="W28" s="5">
        <v>31850</v>
      </c>
      <c r="X28" s="6"/>
      <c r="Y28" s="104">
        <f t="shared" si="4"/>
        <v>33945</v>
      </c>
      <c r="Z28" s="5">
        <v>10523</v>
      </c>
      <c r="AA28" s="5">
        <v>1784</v>
      </c>
      <c r="AB28" s="5">
        <v>2654</v>
      </c>
      <c r="AC28" s="5">
        <v>4424</v>
      </c>
      <c r="AD28" s="5">
        <v>1770</v>
      </c>
      <c r="AE28" s="6">
        <v>12790</v>
      </c>
      <c r="AF28" s="52">
        <f t="shared" si="5"/>
        <v>1804200</v>
      </c>
      <c r="AG28" s="77">
        <f t="shared" si="6"/>
        <v>88219</v>
      </c>
      <c r="AH28" s="73">
        <f t="shared" si="1"/>
        <v>1892419</v>
      </c>
    </row>
    <row r="29" spans="1:34" ht="13.5" thickBot="1">
      <c r="A29" s="9">
        <v>14</v>
      </c>
      <c r="B29" s="57" t="s">
        <v>36</v>
      </c>
      <c r="C29" s="63">
        <v>2803909</v>
      </c>
      <c r="D29" s="63">
        <v>700977</v>
      </c>
      <c r="E29" s="5">
        <v>11</v>
      </c>
      <c r="F29" s="5">
        <v>236</v>
      </c>
      <c r="G29" s="5">
        <v>973918</v>
      </c>
      <c r="H29" s="5">
        <v>9</v>
      </c>
      <c r="I29" s="5">
        <v>349</v>
      </c>
      <c r="J29" s="5">
        <v>1128237</v>
      </c>
      <c r="K29" s="5">
        <v>4</v>
      </c>
      <c r="L29" s="5">
        <v>148</v>
      </c>
      <c r="M29" s="5">
        <v>483578</v>
      </c>
      <c r="N29" s="5">
        <f t="shared" si="0"/>
        <v>2585733</v>
      </c>
      <c r="O29" s="5">
        <v>17370</v>
      </c>
      <c r="P29" s="5">
        <v>33273</v>
      </c>
      <c r="Q29" s="5">
        <v>10538</v>
      </c>
      <c r="R29" s="5">
        <v>204727</v>
      </c>
      <c r="S29" s="6">
        <v>70793</v>
      </c>
      <c r="T29" s="96">
        <v>482773</v>
      </c>
      <c r="U29" s="109">
        <v>14</v>
      </c>
      <c r="V29" s="51">
        <v>40699</v>
      </c>
      <c r="W29" s="5">
        <v>82746</v>
      </c>
      <c r="X29" s="6"/>
      <c r="Y29" s="104">
        <f t="shared" si="4"/>
        <v>74281</v>
      </c>
      <c r="Z29" s="5">
        <v>20730</v>
      </c>
      <c r="AA29" s="5">
        <v>4716</v>
      </c>
      <c r="AB29" s="5">
        <v>10620</v>
      </c>
      <c r="AC29" s="5">
        <v>13273</v>
      </c>
      <c r="AD29" s="5">
        <v>3540</v>
      </c>
      <c r="AE29" s="6">
        <v>21402</v>
      </c>
      <c r="AF29" s="52">
        <f t="shared" si="5"/>
        <v>3532140</v>
      </c>
      <c r="AG29" s="77">
        <f t="shared" si="6"/>
        <v>120693.25</v>
      </c>
      <c r="AH29" s="73">
        <f t="shared" si="1"/>
        <v>3652833.25</v>
      </c>
    </row>
    <row r="30" spans="1:34" ht="13.5" thickBot="1">
      <c r="A30" s="9">
        <v>15</v>
      </c>
      <c r="B30" s="57" t="s">
        <v>37</v>
      </c>
      <c r="C30" s="63">
        <v>2728327</v>
      </c>
      <c r="D30" s="63">
        <v>682443</v>
      </c>
      <c r="E30" s="5">
        <v>7</v>
      </c>
      <c r="F30" s="5">
        <v>217</v>
      </c>
      <c r="G30" s="5">
        <v>687021</v>
      </c>
      <c r="H30" s="5">
        <v>3</v>
      </c>
      <c r="I30" s="5">
        <v>133</v>
      </c>
      <c r="J30" s="5">
        <v>447268</v>
      </c>
      <c r="K30" s="5">
        <v>4</v>
      </c>
      <c r="L30" s="5">
        <v>163</v>
      </c>
      <c r="M30" s="5">
        <v>540738</v>
      </c>
      <c r="N30" s="5">
        <f t="shared" si="0"/>
        <v>1675027</v>
      </c>
      <c r="O30" s="5">
        <v>11177</v>
      </c>
      <c r="P30" s="5">
        <v>9821</v>
      </c>
      <c r="Q30" s="5">
        <v>11496</v>
      </c>
      <c r="R30" s="5">
        <v>100212</v>
      </c>
      <c r="S30" s="6">
        <v>31703</v>
      </c>
      <c r="T30" s="96">
        <v>425434</v>
      </c>
      <c r="U30" s="109">
        <v>15</v>
      </c>
      <c r="V30" s="51">
        <v>26542</v>
      </c>
      <c r="W30" s="5">
        <v>34062</v>
      </c>
      <c r="X30" s="6"/>
      <c r="Y30" s="104">
        <f t="shared" si="4"/>
        <v>27569</v>
      </c>
      <c r="Z30" s="5">
        <v>2476</v>
      </c>
      <c r="AA30" s="5">
        <v>2271</v>
      </c>
      <c r="AB30" s="5"/>
      <c r="AC30" s="5">
        <v>3539</v>
      </c>
      <c r="AD30" s="5">
        <v>3539</v>
      </c>
      <c r="AE30" s="6">
        <v>15744</v>
      </c>
      <c r="AF30" s="52">
        <f t="shared" si="5"/>
        <v>2321340</v>
      </c>
      <c r="AG30" s="77">
        <f t="shared" si="6"/>
        <v>106358.5</v>
      </c>
      <c r="AH30" s="73">
        <f t="shared" si="1"/>
        <v>2427698.5</v>
      </c>
    </row>
    <row r="31" spans="1:34" ht="13.5" customHeight="1" thickBot="1">
      <c r="A31" s="9">
        <v>16</v>
      </c>
      <c r="B31" s="57" t="s">
        <v>38</v>
      </c>
      <c r="C31" s="63">
        <v>2125578</v>
      </c>
      <c r="D31" s="63">
        <v>531403</v>
      </c>
      <c r="E31" s="5"/>
      <c r="F31" s="5">
        <v>114</v>
      </c>
      <c r="G31" s="5">
        <v>335283</v>
      </c>
      <c r="H31" s="5"/>
      <c r="I31" s="5">
        <v>151</v>
      </c>
      <c r="J31" s="5">
        <v>520081</v>
      </c>
      <c r="K31" s="5"/>
      <c r="L31" s="5">
        <v>74</v>
      </c>
      <c r="M31" s="5">
        <v>260830</v>
      </c>
      <c r="N31" s="5">
        <f t="shared" si="0"/>
        <v>1116194</v>
      </c>
      <c r="O31" s="5">
        <v>8035</v>
      </c>
      <c r="P31" s="5">
        <v>10913</v>
      </c>
      <c r="Q31" s="5">
        <v>3637</v>
      </c>
      <c r="R31" s="5">
        <v>71374</v>
      </c>
      <c r="S31" s="6">
        <v>21475</v>
      </c>
      <c r="T31" s="96">
        <v>282088</v>
      </c>
      <c r="U31" s="109">
        <v>16</v>
      </c>
      <c r="V31" s="51">
        <v>10617</v>
      </c>
      <c r="W31" s="5">
        <v>30967</v>
      </c>
      <c r="X31" s="6"/>
      <c r="Y31" s="104">
        <f t="shared" si="4"/>
        <v>26563</v>
      </c>
      <c r="Z31" s="5">
        <v>6190</v>
      </c>
      <c r="AA31" s="5">
        <v>1298</v>
      </c>
      <c r="AB31" s="5"/>
      <c r="AC31" s="5">
        <v>3539</v>
      </c>
      <c r="AD31" s="5">
        <v>1770</v>
      </c>
      <c r="AE31" s="6">
        <v>13766</v>
      </c>
      <c r="AF31" s="52">
        <f t="shared" si="5"/>
        <v>1560388</v>
      </c>
      <c r="AG31" s="77">
        <f t="shared" si="6"/>
        <v>70522</v>
      </c>
      <c r="AH31" s="73">
        <f t="shared" si="1"/>
        <v>1630910</v>
      </c>
    </row>
    <row r="32" spans="1:34" ht="13.5" thickBot="1">
      <c r="A32" s="9">
        <v>17</v>
      </c>
      <c r="B32" s="57" t="s">
        <v>39</v>
      </c>
      <c r="C32" s="63">
        <v>1379937</v>
      </c>
      <c r="D32" s="63">
        <v>345066</v>
      </c>
      <c r="E32" s="5">
        <v>3</v>
      </c>
      <c r="F32" s="5">
        <v>88</v>
      </c>
      <c r="G32" s="5">
        <v>257728</v>
      </c>
      <c r="H32" s="5">
        <v>3</v>
      </c>
      <c r="I32" s="5">
        <v>152</v>
      </c>
      <c r="J32" s="5">
        <v>461973</v>
      </c>
      <c r="K32" s="5">
        <v>2</v>
      </c>
      <c r="L32" s="5">
        <v>72</v>
      </c>
      <c r="M32" s="5">
        <v>294275</v>
      </c>
      <c r="N32" s="5">
        <f t="shared" si="0"/>
        <v>1013976</v>
      </c>
      <c r="O32" s="5">
        <v>3824</v>
      </c>
      <c r="P32" s="5">
        <v>9586</v>
      </c>
      <c r="Q32" s="5">
        <v>4082</v>
      </c>
      <c r="R32" s="5">
        <v>50237</v>
      </c>
      <c r="S32" s="6">
        <v>15433</v>
      </c>
      <c r="T32" s="96">
        <v>270496</v>
      </c>
      <c r="U32" s="109">
        <v>17</v>
      </c>
      <c r="V32" s="51">
        <v>7078</v>
      </c>
      <c r="W32" s="5">
        <v>19465</v>
      </c>
      <c r="X32" s="6"/>
      <c r="Y32" s="104">
        <f t="shared" si="4"/>
        <v>19702</v>
      </c>
      <c r="Z32" s="5">
        <v>3714</v>
      </c>
      <c r="AA32" s="5">
        <v>1216</v>
      </c>
      <c r="AB32" s="5"/>
      <c r="AC32" s="5">
        <v>3539</v>
      </c>
      <c r="AD32" s="5">
        <v>1769</v>
      </c>
      <c r="AE32" s="6">
        <v>9464</v>
      </c>
      <c r="AF32" s="52">
        <f t="shared" si="5"/>
        <v>1398446</v>
      </c>
      <c r="AG32" s="78">
        <f t="shared" si="6"/>
        <v>67624</v>
      </c>
      <c r="AH32" s="73">
        <f t="shared" si="1"/>
        <v>1466070</v>
      </c>
    </row>
    <row r="33" spans="1:34" ht="13.5" thickBot="1">
      <c r="A33" s="9">
        <v>18</v>
      </c>
      <c r="B33" s="57" t="s">
        <v>40</v>
      </c>
      <c r="C33" s="63">
        <v>2492316</v>
      </c>
      <c r="D33" s="63">
        <v>623079</v>
      </c>
      <c r="E33" s="5">
        <v>5</v>
      </c>
      <c r="F33" s="5">
        <v>117</v>
      </c>
      <c r="G33" s="5">
        <v>375532</v>
      </c>
      <c r="H33" s="5">
        <v>5</v>
      </c>
      <c r="I33" s="5">
        <v>137</v>
      </c>
      <c r="J33" s="5">
        <v>457452</v>
      </c>
      <c r="K33" s="5">
        <v>2</v>
      </c>
      <c r="L33" s="5">
        <v>74</v>
      </c>
      <c r="M33" s="5">
        <v>242324</v>
      </c>
      <c r="N33" s="5">
        <f t="shared" si="0"/>
        <v>1075308</v>
      </c>
      <c r="O33" s="5">
        <v>6860</v>
      </c>
      <c r="P33" s="5">
        <v>8809</v>
      </c>
      <c r="Q33" s="5">
        <v>3215</v>
      </c>
      <c r="R33" s="5">
        <v>49552</v>
      </c>
      <c r="S33" s="6">
        <v>16370</v>
      </c>
      <c r="T33" s="96">
        <v>277709</v>
      </c>
      <c r="U33" s="109">
        <v>18</v>
      </c>
      <c r="V33" s="51">
        <v>7963</v>
      </c>
      <c r="W33" s="5">
        <v>22123</v>
      </c>
      <c r="X33" s="6"/>
      <c r="Y33" s="104">
        <f t="shared" si="4"/>
        <v>31038</v>
      </c>
      <c r="Z33" s="5">
        <v>8047</v>
      </c>
      <c r="AA33" s="5">
        <v>6417</v>
      </c>
      <c r="AB33" s="5"/>
      <c r="AC33" s="5">
        <v>3539</v>
      </c>
      <c r="AD33" s="5"/>
      <c r="AE33" s="6">
        <v>13035</v>
      </c>
      <c r="AF33" s="52">
        <f t="shared" si="5"/>
        <v>1482577</v>
      </c>
      <c r="AG33" s="78">
        <f t="shared" si="6"/>
        <v>69427.25</v>
      </c>
      <c r="AH33" s="73">
        <f t="shared" si="1"/>
        <v>1552004.25</v>
      </c>
    </row>
    <row r="34" spans="1:34" ht="13.5" thickBot="1">
      <c r="A34" s="9">
        <v>19</v>
      </c>
      <c r="B34" s="57" t="s">
        <v>41</v>
      </c>
      <c r="C34" s="63">
        <v>2560580</v>
      </c>
      <c r="D34" s="63">
        <v>640152</v>
      </c>
      <c r="E34" s="5">
        <v>8</v>
      </c>
      <c r="F34" s="5">
        <v>229</v>
      </c>
      <c r="G34" s="5">
        <v>691069</v>
      </c>
      <c r="H34" s="5">
        <v>5</v>
      </c>
      <c r="I34" s="5">
        <v>174</v>
      </c>
      <c r="J34" s="5">
        <v>563628</v>
      </c>
      <c r="K34" s="5">
        <v>3</v>
      </c>
      <c r="L34" s="5">
        <v>111</v>
      </c>
      <c r="M34" s="5">
        <v>369902</v>
      </c>
      <c r="N34" s="5">
        <f t="shared" si="0"/>
        <v>1624599</v>
      </c>
      <c r="O34" s="5">
        <v>12559</v>
      </c>
      <c r="P34" s="5">
        <v>11199</v>
      </c>
      <c r="Q34" s="5">
        <v>6549</v>
      </c>
      <c r="R34" s="5">
        <v>129679</v>
      </c>
      <c r="S34" s="6">
        <v>47363</v>
      </c>
      <c r="T34" s="96">
        <v>394643</v>
      </c>
      <c r="U34" s="109">
        <v>19</v>
      </c>
      <c r="V34" s="51">
        <v>33621</v>
      </c>
      <c r="W34" s="5">
        <v>41148</v>
      </c>
      <c r="X34" s="6"/>
      <c r="Y34" s="104">
        <f t="shared" si="4"/>
        <v>38355</v>
      </c>
      <c r="Z34" s="5">
        <v>4952</v>
      </c>
      <c r="AA34" s="5">
        <v>8271</v>
      </c>
      <c r="AB34" s="5">
        <v>2655</v>
      </c>
      <c r="AC34" s="5">
        <v>4424</v>
      </c>
      <c r="AD34" s="5">
        <v>3539</v>
      </c>
      <c r="AE34" s="6">
        <v>14514</v>
      </c>
      <c r="AF34" s="52">
        <f t="shared" si="5"/>
        <v>2292352</v>
      </c>
      <c r="AG34" s="77">
        <f t="shared" si="6"/>
        <v>98660.75</v>
      </c>
      <c r="AH34" s="73">
        <f t="shared" si="1"/>
        <v>2391012.75</v>
      </c>
    </row>
    <row r="35" spans="1:34" ht="13.5" thickBot="1">
      <c r="A35" s="9">
        <v>20</v>
      </c>
      <c r="B35" s="57" t="s">
        <v>56</v>
      </c>
      <c r="C35" s="63">
        <v>1209413</v>
      </c>
      <c r="D35" s="63">
        <v>302353</v>
      </c>
      <c r="E35" s="5">
        <v>4</v>
      </c>
      <c r="F35" s="5">
        <v>116</v>
      </c>
      <c r="G35" s="5">
        <v>361375</v>
      </c>
      <c r="H35" s="5">
        <v>5</v>
      </c>
      <c r="I35" s="5">
        <v>174</v>
      </c>
      <c r="J35" s="5">
        <v>555428</v>
      </c>
      <c r="K35" s="5">
        <v>1</v>
      </c>
      <c r="L35" s="5">
        <v>37</v>
      </c>
      <c r="M35" s="5">
        <v>122023</v>
      </c>
      <c r="N35" s="5">
        <f t="shared" si="0"/>
        <v>1038826</v>
      </c>
      <c r="O35" s="5">
        <v>8406</v>
      </c>
      <c r="P35" s="5">
        <v>11184</v>
      </c>
      <c r="Q35" s="5">
        <v>2360</v>
      </c>
      <c r="R35" s="5">
        <v>93597</v>
      </c>
      <c r="S35" s="6">
        <v>30577</v>
      </c>
      <c r="T35" s="96">
        <v>288815</v>
      </c>
      <c r="U35" s="109">
        <v>20</v>
      </c>
      <c r="V35" s="51">
        <v>10618</v>
      </c>
      <c r="W35" s="5">
        <v>27430</v>
      </c>
      <c r="X35" s="6"/>
      <c r="Y35" s="104">
        <f t="shared" si="4"/>
        <v>27949</v>
      </c>
      <c r="Z35" s="5">
        <v>4333</v>
      </c>
      <c r="AA35" s="5">
        <v>2379</v>
      </c>
      <c r="AB35" s="5">
        <v>2655</v>
      </c>
      <c r="AC35" s="5">
        <v>3539</v>
      </c>
      <c r="AD35" s="5">
        <v>1770</v>
      </c>
      <c r="AE35" s="6">
        <v>13273</v>
      </c>
      <c r="AF35" s="52">
        <f t="shared" si="5"/>
        <v>1509185</v>
      </c>
      <c r="AG35" s="78">
        <f t="shared" si="6"/>
        <v>72203.75</v>
      </c>
      <c r="AH35" s="73">
        <f t="shared" si="1"/>
        <v>1581388.75</v>
      </c>
    </row>
    <row r="36" spans="1:34" ht="13.5" thickBot="1">
      <c r="A36" s="9">
        <v>21</v>
      </c>
      <c r="B36" s="57" t="s">
        <v>42</v>
      </c>
      <c r="C36" s="63">
        <v>2560048</v>
      </c>
      <c r="D36" s="63">
        <v>640012</v>
      </c>
      <c r="E36" s="5">
        <v>11</v>
      </c>
      <c r="F36" s="5">
        <v>286</v>
      </c>
      <c r="G36" s="5">
        <v>873716</v>
      </c>
      <c r="H36" s="5">
        <v>6</v>
      </c>
      <c r="I36" s="5">
        <v>220</v>
      </c>
      <c r="J36" s="5">
        <v>724268</v>
      </c>
      <c r="K36" s="5">
        <v>2</v>
      </c>
      <c r="L36" s="5">
        <v>74</v>
      </c>
      <c r="M36" s="5">
        <v>244673</v>
      </c>
      <c r="N36" s="5">
        <f t="shared" si="0"/>
        <v>1842657</v>
      </c>
      <c r="O36" s="5">
        <v>17526</v>
      </c>
      <c r="P36" s="5">
        <v>24455</v>
      </c>
      <c r="Q36" s="5">
        <v>4717</v>
      </c>
      <c r="R36" s="5">
        <v>164821</v>
      </c>
      <c r="S36" s="6">
        <v>57370</v>
      </c>
      <c r="T36" s="96">
        <v>421898</v>
      </c>
      <c r="U36" s="109">
        <v>21</v>
      </c>
      <c r="V36" s="51">
        <v>19462</v>
      </c>
      <c r="W36" s="5">
        <v>57344</v>
      </c>
      <c r="X36" s="6"/>
      <c r="Y36" s="104">
        <f t="shared" si="4"/>
        <v>46728</v>
      </c>
      <c r="Z36" s="5">
        <v>17332</v>
      </c>
      <c r="AA36" s="5">
        <v>2163</v>
      </c>
      <c r="AB36" s="5"/>
      <c r="AC36" s="5">
        <v>7964</v>
      </c>
      <c r="AD36" s="5">
        <v>3539</v>
      </c>
      <c r="AE36" s="6">
        <v>15730</v>
      </c>
      <c r="AF36" s="52">
        <f t="shared" si="5"/>
        <v>2599608</v>
      </c>
      <c r="AG36" s="78">
        <f t="shared" si="6"/>
        <v>105474.5</v>
      </c>
      <c r="AH36" s="73">
        <f t="shared" si="1"/>
        <v>2705082.5</v>
      </c>
    </row>
    <row r="37" spans="1:34" ht="13.5" thickBot="1">
      <c r="A37" s="9">
        <v>22</v>
      </c>
      <c r="B37" s="57" t="s">
        <v>43</v>
      </c>
      <c r="C37" s="63">
        <v>1816416</v>
      </c>
      <c r="D37" s="63">
        <v>454112</v>
      </c>
      <c r="E37" s="5">
        <v>5</v>
      </c>
      <c r="F37" s="5">
        <v>131</v>
      </c>
      <c r="G37" s="5">
        <v>445449</v>
      </c>
      <c r="H37" s="5">
        <v>5</v>
      </c>
      <c r="I37" s="5">
        <v>174</v>
      </c>
      <c r="J37" s="5">
        <v>584913</v>
      </c>
      <c r="K37" s="5">
        <v>2</v>
      </c>
      <c r="L37" s="5">
        <v>74</v>
      </c>
      <c r="M37" s="5">
        <v>248334</v>
      </c>
      <c r="N37" s="5">
        <f t="shared" si="0"/>
        <v>1278696</v>
      </c>
      <c r="O37" s="5">
        <v>7462</v>
      </c>
      <c r="P37" s="5">
        <v>11102</v>
      </c>
      <c r="Q37" s="5">
        <v>4826</v>
      </c>
      <c r="R37" s="5">
        <v>139074</v>
      </c>
      <c r="S37" s="6">
        <v>47093</v>
      </c>
      <c r="T37" s="96">
        <v>401103</v>
      </c>
      <c r="U37" s="109">
        <v>22</v>
      </c>
      <c r="V37" s="51">
        <v>33621</v>
      </c>
      <c r="W37" s="5">
        <v>29645</v>
      </c>
      <c r="X37" s="6"/>
      <c r="Y37" s="104">
        <f t="shared" si="4"/>
        <v>36991</v>
      </c>
      <c r="Z37" s="5">
        <v>9285</v>
      </c>
      <c r="AA37" s="5">
        <v>1784</v>
      </c>
      <c r="AB37" s="5">
        <v>2655</v>
      </c>
      <c r="AC37" s="5">
        <v>3539</v>
      </c>
      <c r="AD37" s="5">
        <v>1770</v>
      </c>
      <c r="AE37" s="6">
        <v>17958</v>
      </c>
      <c r="AF37" s="52">
        <f t="shared" si="5"/>
        <v>1942520</v>
      </c>
      <c r="AG37" s="78">
        <f t="shared" si="6"/>
        <v>100275.75</v>
      </c>
      <c r="AH37" s="73">
        <f t="shared" si="1"/>
        <v>2042795.75</v>
      </c>
    </row>
    <row r="38" spans="1:34" ht="13.5" thickBot="1">
      <c r="A38" s="9">
        <v>23</v>
      </c>
      <c r="B38" s="57" t="s">
        <v>44</v>
      </c>
      <c r="C38" s="63">
        <v>1271528</v>
      </c>
      <c r="D38" s="63">
        <v>318383</v>
      </c>
      <c r="E38" s="5">
        <v>3</v>
      </c>
      <c r="F38" s="5">
        <v>24</v>
      </c>
      <c r="G38" s="5">
        <v>289371</v>
      </c>
      <c r="H38" s="5">
        <v>2</v>
      </c>
      <c r="I38" s="5">
        <v>18</v>
      </c>
      <c r="J38" s="5">
        <v>269801</v>
      </c>
      <c r="K38" s="5">
        <v>2</v>
      </c>
      <c r="L38" s="5">
        <v>38</v>
      </c>
      <c r="M38" s="5">
        <v>321691</v>
      </c>
      <c r="N38" s="5">
        <f t="shared" si="0"/>
        <v>880863</v>
      </c>
      <c r="O38" s="5">
        <v>2359</v>
      </c>
      <c r="P38" s="5">
        <v>5481</v>
      </c>
      <c r="Q38" s="5">
        <v>4768</v>
      </c>
      <c r="R38" s="5">
        <v>47081</v>
      </c>
      <c r="S38" s="6">
        <v>15548</v>
      </c>
      <c r="T38" s="96">
        <v>275454</v>
      </c>
      <c r="U38" s="109">
        <v>23</v>
      </c>
      <c r="V38" s="51">
        <v>8848</v>
      </c>
      <c r="W38" s="5">
        <v>17252</v>
      </c>
      <c r="X38" s="6"/>
      <c r="Y38" s="104">
        <f t="shared" si="4"/>
        <v>21745</v>
      </c>
      <c r="Z38" s="5">
        <v>3095</v>
      </c>
      <c r="AA38" s="5">
        <v>1298</v>
      </c>
      <c r="AB38" s="5"/>
      <c r="AC38" s="5">
        <v>3539</v>
      </c>
      <c r="AD38" s="5">
        <v>1770</v>
      </c>
      <c r="AE38" s="6">
        <v>12043</v>
      </c>
      <c r="AF38" s="52">
        <f t="shared" si="5"/>
        <v>1263851</v>
      </c>
      <c r="AG38" s="77">
        <f t="shared" si="6"/>
        <v>68863.5</v>
      </c>
      <c r="AH38" s="73">
        <f t="shared" si="1"/>
        <v>1332714.5</v>
      </c>
    </row>
    <row r="39" spans="1:34" ht="13.5" thickBot="1">
      <c r="A39" s="9">
        <v>24</v>
      </c>
      <c r="B39" s="57" t="s">
        <v>45</v>
      </c>
      <c r="C39" s="63">
        <v>2299012</v>
      </c>
      <c r="D39" s="63">
        <v>574762</v>
      </c>
      <c r="E39" s="5">
        <v>5</v>
      </c>
      <c r="F39" s="5">
        <v>139</v>
      </c>
      <c r="G39" s="5">
        <v>449510</v>
      </c>
      <c r="H39" s="5">
        <v>5</v>
      </c>
      <c r="I39" s="5">
        <v>174</v>
      </c>
      <c r="J39" s="5">
        <v>576965</v>
      </c>
      <c r="K39" s="5">
        <v>2</v>
      </c>
      <c r="L39" s="5">
        <v>74</v>
      </c>
      <c r="M39" s="5">
        <v>248249</v>
      </c>
      <c r="N39" s="5">
        <f t="shared" si="0"/>
        <v>1274724</v>
      </c>
      <c r="O39" s="5">
        <v>6894</v>
      </c>
      <c r="P39" s="5">
        <v>11618</v>
      </c>
      <c r="Q39" s="5">
        <v>4726</v>
      </c>
      <c r="R39" s="5">
        <v>117590</v>
      </c>
      <c r="S39" s="6">
        <v>37901</v>
      </c>
      <c r="T39" s="96">
        <v>343404</v>
      </c>
      <c r="U39" s="109">
        <v>24</v>
      </c>
      <c r="V39" s="51">
        <v>35390</v>
      </c>
      <c r="W39" s="5">
        <v>29645</v>
      </c>
      <c r="X39" s="6"/>
      <c r="Y39" s="104">
        <f t="shared" si="4"/>
        <v>32956</v>
      </c>
      <c r="Z39" s="5">
        <v>9285</v>
      </c>
      <c r="AA39" s="5">
        <v>1784</v>
      </c>
      <c r="AB39" s="5">
        <v>2655</v>
      </c>
      <c r="AC39" s="5">
        <v>4424</v>
      </c>
      <c r="AD39" s="5">
        <v>1770</v>
      </c>
      <c r="AE39" s="6">
        <v>13038</v>
      </c>
      <c r="AF39" s="52">
        <f t="shared" si="5"/>
        <v>1856947</v>
      </c>
      <c r="AG39" s="78">
        <f t="shared" si="6"/>
        <v>85851</v>
      </c>
      <c r="AH39" s="73">
        <f t="shared" si="1"/>
        <v>1942798</v>
      </c>
    </row>
    <row r="40" spans="1:34" ht="13.5" thickBot="1">
      <c r="A40" s="9">
        <v>25</v>
      </c>
      <c r="B40" s="58" t="s">
        <v>51</v>
      </c>
      <c r="C40" s="64">
        <v>2894684</v>
      </c>
      <c r="D40" s="64">
        <v>729773</v>
      </c>
      <c r="E40" s="5"/>
      <c r="F40" s="5">
        <v>153</v>
      </c>
      <c r="G40" s="5">
        <v>508810</v>
      </c>
      <c r="H40" s="5"/>
      <c r="I40" s="5">
        <v>214</v>
      </c>
      <c r="J40" s="5">
        <v>682016</v>
      </c>
      <c r="K40" s="5"/>
      <c r="L40" s="5">
        <v>90</v>
      </c>
      <c r="M40" s="5">
        <v>288758</v>
      </c>
      <c r="N40" s="5">
        <f t="shared" si="0"/>
        <v>1479584</v>
      </c>
      <c r="O40" s="5">
        <v>11552</v>
      </c>
      <c r="P40" s="5">
        <v>25045</v>
      </c>
      <c r="Q40" s="5">
        <v>7669</v>
      </c>
      <c r="R40" s="5">
        <v>98511</v>
      </c>
      <c r="S40" s="6">
        <v>33122</v>
      </c>
      <c r="T40" s="96">
        <v>329516</v>
      </c>
      <c r="U40" s="109">
        <v>25</v>
      </c>
      <c r="V40" s="51">
        <v>23004</v>
      </c>
      <c r="W40" s="5">
        <v>42472</v>
      </c>
      <c r="X40" s="6"/>
      <c r="Y40" s="104">
        <f t="shared" si="4"/>
        <v>46496</v>
      </c>
      <c r="Z40" s="5">
        <v>18570</v>
      </c>
      <c r="AA40" s="5">
        <v>1784</v>
      </c>
      <c r="AB40" s="5">
        <v>2654</v>
      </c>
      <c r="AC40" s="5">
        <v>4387</v>
      </c>
      <c r="AD40" s="5">
        <v>1770</v>
      </c>
      <c r="AE40" s="6">
        <v>17331</v>
      </c>
      <c r="AF40" s="52">
        <f t="shared" si="5"/>
        <v>2063849</v>
      </c>
      <c r="AG40" s="77">
        <f t="shared" si="6"/>
        <v>82379</v>
      </c>
      <c r="AH40" s="73">
        <f t="shared" si="1"/>
        <v>2146228</v>
      </c>
    </row>
    <row r="41" spans="1:34" ht="13.5" thickBot="1">
      <c r="A41" s="9">
        <v>26</v>
      </c>
      <c r="B41" s="58" t="s">
        <v>52</v>
      </c>
      <c r="C41" s="64">
        <v>2231229</v>
      </c>
      <c r="D41" s="64">
        <v>557807</v>
      </c>
      <c r="E41" s="5">
        <v>6</v>
      </c>
      <c r="F41" s="5">
        <v>154</v>
      </c>
      <c r="G41" s="5">
        <v>506244</v>
      </c>
      <c r="H41" s="5">
        <v>5</v>
      </c>
      <c r="I41" s="5">
        <v>174</v>
      </c>
      <c r="J41" s="5">
        <v>579429</v>
      </c>
      <c r="K41" s="5">
        <v>2</v>
      </c>
      <c r="L41" s="5">
        <v>74</v>
      </c>
      <c r="M41" s="5">
        <v>257146</v>
      </c>
      <c r="N41" s="5">
        <f t="shared" si="0"/>
        <v>1342819</v>
      </c>
      <c r="O41" s="5">
        <v>7252</v>
      </c>
      <c r="P41" s="5">
        <v>11564</v>
      </c>
      <c r="Q41" s="5">
        <v>2646</v>
      </c>
      <c r="R41" s="5">
        <v>133917</v>
      </c>
      <c r="S41" s="6">
        <v>46407</v>
      </c>
      <c r="T41" s="96">
        <v>354735</v>
      </c>
      <c r="U41" s="109">
        <v>26</v>
      </c>
      <c r="V41" s="51">
        <v>25651</v>
      </c>
      <c r="W41" s="5">
        <v>38934</v>
      </c>
      <c r="X41" s="6">
        <v>7078</v>
      </c>
      <c r="Y41" s="104">
        <f t="shared" si="4"/>
        <v>46802</v>
      </c>
      <c r="Z41" s="5">
        <v>19189</v>
      </c>
      <c r="AA41" s="5">
        <v>7945</v>
      </c>
      <c r="AB41" s="5"/>
      <c r="AC41" s="5">
        <v>4424</v>
      </c>
      <c r="AD41" s="5">
        <v>1769</v>
      </c>
      <c r="AE41" s="6">
        <v>13475</v>
      </c>
      <c r="AF41" s="52">
        <f t="shared" si="5"/>
        <v>1971398</v>
      </c>
      <c r="AG41" s="78">
        <f t="shared" si="6"/>
        <v>88683.75</v>
      </c>
      <c r="AH41" s="73">
        <f t="shared" si="1"/>
        <v>2060081.75</v>
      </c>
    </row>
    <row r="42" spans="1:34" ht="13.5" thickBot="1">
      <c r="A42" s="9">
        <v>27</v>
      </c>
      <c r="B42" s="58" t="s">
        <v>63</v>
      </c>
      <c r="C42" s="64">
        <v>1888930</v>
      </c>
      <c r="D42" s="64">
        <v>387435</v>
      </c>
      <c r="E42" s="5"/>
      <c r="F42" s="5">
        <v>107</v>
      </c>
      <c r="G42" s="5">
        <v>334312</v>
      </c>
      <c r="H42" s="5"/>
      <c r="I42" s="5">
        <v>104</v>
      </c>
      <c r="J42" s="5">
        <v>325130</v>
      </c>
      <c r="K42" s="5"/>
      <c r="L42" s="5"/>
      <c r="M42" s="5"/>
      <c r="N42" s="5">
        <f t="shared" si="0"/>
        <v>659442</v>
      </c>
      <c r="O42" s="5">
        <v>4891</v>
      </c>
      <c r="P42" s="5">
        <v>8085</v>
      </c>
      <c r="Q42" s="5"/>
      <c r="R42" s="5">
        <v>15435</v>
      </c>
      <c r="S42" s="6">
        <v>4867</v>
      </c>
      <c r="T42" s="96">
        <v>170422</v>
      </c>
      <c r="U42" s="109">
        <v>27</v>
      </c>
      <c r="V42" s="51">
        <v>7078</v>
      </c>
      <c r="W42" s="5">
        <v>11944</v>
      </c>
      <c r="X42" s="6"/>
      <c r="Y42" s="104">
        <f t="shared" si="4"/>
        <v>16706</v>
      </c>
      <c r="Z42" s="5">
        <v>3095</v>
      </c>
      <c r="AA42" s="5">
        <v>487</v>
      </c>
      <c r="AB42" s="5"/>
      <c r="AC42" s="5">
        <v>3539</v>
      </c>
      <c r="AD42" s="5"/>
      <c r="AE42" s="6">
        <v>9585</v>
      </c>
      <c r="AF42" s="52">
        <f t="shared" si="5"/>
        <v>894003</v>
      </c>
      <c r="AG42" s="78">
        <f t="shared" si="6"/>
        <v>42605.5</v>
      </c>
      <c r="AH42" s="73">
        <f t="shared" si="1"/>
        <v>936608.5</v>
      </c>
    </row>
    <row r="43" spans="1:34" ht="13.5" thickBot="1">
      <c r="A43" s="9">
        <v>28</v>
      </c>
      <c r="B43" s="57" t="s">
        <v>61</v>
      </c>
      <c r="C43" s="63">
        <v>1536447</v>
      </c>
      <c r="D43" s="63">
        <v>384120</v>
      </c>
      <c r="E43" s="5">
        <v>3</v>
      </c>
      <c r="F43" s="5">
        <v>88</v>
      </c>
      <c r="G43" s="5">
        <v>268712</v>
      </c>
      <c r="H43" s="5">
        <v>3</v>
      </c>
      <c r="I43" s="5">
        <v>140</v>
      </c>
      <c r="J43" s="5">
        <v>463498</v>
      </c>
      <c r="K43" s="5"/>
      <c r="L43" s="5"/>
      <c r="M43" s="5"/>
      <c r="N43" s="5">
        <f t="shared" si="0"/>
        <v>732210</v>
      </c>
      <c r="O43" s="5">
        <v>4628</v>
      </c>
      <c r="P43" s="5">
        <v>11002</v>
      </c>
      <c r="Q43" s="5"/>
      <c r="R43" s="5">
        <v>35345</v>
      </c>
      <c r="S43" s="6">
        <v>11777</v>
      </c>
      <c r="T43" s="96">
        <v>186437</v>
      </c>
      <c r="U43" s="109">
        <v>28</v>
      </c>
      <c r="V43" s="51"/>
      <c r="W43" s="5">
        <v>14601</v>
      </c>
      <c r="X43" s="6"/>
      <c r="Y43" s="104">
        <f t="shared" si="4"/>
        <v>15960</v>
      </c>
      <c r="Z43" s="5"/>
      <c r="AA43" s="5">
        <v>811</v>
      </c>
      <c r="AB43" s="5"/>
      <c r="AC43" s="5">
        <v>3539</v>
      </c>
      <c r="AD43" s="5">
        <v>1770</v>
      </c>
      <c r="AE43" s="6">
        <v>9840</v>
      </c>
      <c r="AF43" s="52">
        <f t="shared" si="5"/>
        <v>1000183</v>
      </c>
      <c r="AG43" s="78">
        <f t="shared" si="6"/>
        <v>46609.25</v>
      </c>
      <c r="AH43" s="73">
        <f t="shared" si="1"/>
        <v>1046792.25</v>
      </c>
    </row>
    <row r="44" spans="1:34" ht="13.5" thickBot="1">
      <c r="A44" s="9">
        <v>29</v>
      </c>
      <c r="B44" s="57" t="s">
        <v>62</v>
      </c>
      <c r="C44" s="63">
        <v>1382313</v>
      </c>
      <c r="D44" s="63">
        <v>345583</v>
      </c>
      <c r="E44" s="5">
        <v>3</v>
      </c>
      <c r="F44" s="5">
        <v>94</v>
      </c>
      <c r="G44" s="5">
        <v>293956</v>
      </c>
      <c r="H44" s="5">
        <v>3</v>
      </c>
      <c r="I44" s="5">
        <v>130</v>
      </c>
      <c r="J44" s="5">
        <v>400861</v>
      </c>
      <c r="K44" s="5"/>
      <c r="L44" s="5"/>
      <c r="M44" s="5"/>
      <c r="N44" s="5">
        <f t="shared" si="0"/>
        <v>694817</v>
      </c>
      <c r="O44" s="5">
        <v>3786</v>
      </c>
      <c r="P44" s="5">
        <v>9414</v>
      </c>
      <c r="Q44" s="5"/>
      <c r="R44" s="5">
        <v>23007</v>
      </c>
      <c r="S44" s="6">
        <v>7669</v>
      </c>
      <c r="T44" s="96">
        <v>185554</v>
      </c>
      <c r="U44" s="109">
        <v>29</v>
      </c>
      <c r="V44" s="51">
        <v>7078</v>
      </c>
      <c r="W44" s="5">
        <v>14601</v>
      </c>
      <c r="X44" s="6"/>
      <c r="Y44" s="104">
        <f t="shared" si="4"/>
        <v>10194</v>
      </c>
      <c r="Z44" s="5">
        <v>2476</v>
      </c>
      <c r="AA44" s="5">
        <v>983</v>
      </c>
      <c r="AB44" s="5"/>
      <c r="AC44" s="5">
        <v>3539</v>
      </c>
      <c r="AD44" s="5"/>
      <c r="AE44" s="6">
        <v>3196</v>
      </c>
      <c r="AF44" s="52">
        <f t="shared" si="5"/>
        <v>948451</v>
      </c>
      <c r="AG44" s="78">
        <f t="shared" si="6"/>
        <v>46388.5</v>
      </c>
      <c r="AH44" s="74">
        <f t="shared" si="1"/>
        <v>994839.5</v>
      </c>
    </row>
    <row r="45" spans="1:34" ht="13.5" thickBot="1">
      <c r="A45" s="82"/>
      <c r="B45" s="83" t="s">
        <v>54</v>
      </c>
      <c r="C45" s="83">
        <f>SUM(C19:C44)</f>
        <v>53329371</v>
      </c>
      <c r="D45" s="83">
        <f>SUM(D19:D44)</f>
        <v>13156996</v>
      </c>
      <c r="E45" s="84">
        <f aca="true" t="shared" si="7" ref="E45:AG45">SUM(E19:E44)</f>
        <v>121</v>
      </c>
      <c r="F45" s="84">
        <f t="shared" si="7"/>
        <v>3590</v>
      </c>
      <c r="G45" s="84">
        <f t="shared" si="7"/>
        <v>11789295</v>
      </c>
      <c r="H45" s="84">
        <f t="shared" si="7"/>
        <v>100</v>
      </c>
      <c r="I45" s="84">
        <f t="shared" si="7"/>
        <v>4135.5</v>
      </c>
      <c r="J45" s="84">
        <f t="shared" si="7"/>
        <v>13713039</v>
      </c>
      <c r="K45" s="84">
        <f t="shared" si="7"/>
        <v>40</v>
      </c>
      <c r="L45" s="84">
        <f t="shared" si="7"/>
        <v>1644</v>
      </c>
      <c r="M45" s="84">
        <f t="shared" si="7"/>
        <v>5684864</v>
      </c>
      <c r="N45" s="84">
        <f t="shared" si="7"/>
        <v>31187198</v>
      </c>
      <c r="O45" s="84">
        <f t="shared" si="7"/>
        <v>205567</v>
      </c>
      <c r="P45" s="84">
        <f t="shared" si="7"/>
        <v>320823</v>
      </c>
      <c r="Q45" s="84">
        <f t="shared" si="7"/>
        <v>103337</v>
      </c>
      <c r="R45" s="84">
        <f t="shared" si="7"/>
        <v>2288879</v>
      </c>
      <c r="S45" s="85">
        <f t="shared" si="7"/>
        <v>755920</v>
      </c>
      <c r="T45" s="86">
        <f t="shared" si="7"/>
        <v>8011658</v>
      </c>
      <c r="U45" s="112"/>
      <c r="V45" s="83">
        <f t="shared" si="7"/>
        <v>490159</v>
      </c>
      <c r="W45" s="84">
        <f t="shared" si="7"/>
        <v>786904</v>
      </c>
      <c r="X45" s="84">
        <f t="shared" si="7"/>
        <v>7078</v>
      </c>
      <c r="Y45" s="84">
        <f t="shared" si="7"/>
        <v>776673</v>
      </c>
      <c r="Z45" s="84">
        <f aca="true" t="shared" si="8" ref="Z45:AE45">SUM(Z19:Z44)</f>
        <v>198483</v>
      </c>
      <c r="AA45" s="84">
        <f t="shared" si="8"/>
        <v>57882</v>
      </c>
      <c r="AB45" s="84">
        <f t="shared" si="8"/>
        <v>26548</v>
      </c>
      <c r="AC45" s="84">
        <f t="shared" si="8"/>
        <v>116757</v>
      </c>
      <c r="AD45" s="84">
        <f t="shared" si="8"/>
        <v>47783</v>
      </c>
      <c r="AE45" s="84">
        <f t="shared" si="8"/>
        <v>329220</v>
      </c>
      <c r="AF45" s="87">
        <f t="shared" si="7"/>
        <v>44178276</v>
      </c>
      <c r="AG45" s="88">
        <f t="shared" si="7"/>
        <v>2002914.5</v>
      </c>
      <c r="AH45" s="89">
        <f>SUM(AH19:AH44)</f>
        <v>46181190.5</v>
      </c>
    </row>
    <row r="46" spans="1:34" ht="13.5" thickBot="1">
      <c r="A46" s="3"/>
      <c r="B46" s="2" t="s">
        <v>55</v>
      </c>
      <c r="C46" s="2">
        <f>C18+C45</f>
        <v>64686004</v>
      </c>
      <c r="D46" s="90">
        <f>D18+D45</f>
        <v>13156996</v>
      </c>
      <c r="E46" s="9">
        <f aca="true" t="shared" si="9" ref="E46:AH46">E18+E45</f>
        <v>166</v>
      </c>
      <c r="F46" s="9">
        <f t="shared" si="9"/>
        <v>4819</v>
      </c>
      <c r="G46" s="9">
        <f t="shared" si="9"/>
        <v>15296511</v>
      </c>
      <c r="H46" s="9">
        <f t="shared" si="9"/>
        <v>135</v>
      </c>
      <c r="I46" s="9">
        <f t="shared" si="9"/>
        <v>5581.5</v>
      </c>
      <c r="J46" s="9">
        <f t="shared" si="9"/>
        <v>17570214</v>
      </c>
      <c r="K46" s="9">
        <f t="shared" si="9"/>
        <v>56</v>
      </c>
      <c r="L46" s="9">
        <f t="shared" si="9"/>
        <v>2174</v>
      </c>
      <c r="M46" s="9">
        <f t="shared" si="9"/>
        <v>7122214</v>
      </c>
      <c r="N46" s="9">
        <f t="shared" si="9"/>
        <v>39988939</v>
      </c>
      <c r="O46" s="9">
        <f t="shared" si="9"/>
        <v>325628</v>
      </c>
      <c r="P46" s="9">
        <f t="shared" si="9"/>
        <v>506249</v>
      </c>
      <c r="Q46" s="9">
        <f t="shared" si="9"/>
        <v>157333</v>
      </c>
      <c r="R46" s="9">
        <f t="shared" si="9"/>
        <v>3646902</v>
      </c>
      <c r="S46" s="91">
        <f t="shared" si="9"/>
        <v>1208644</v>
      </c>
      <c r="T46" s="97">
        <f t="shared" si="9"/>
        <v>10083446</v>
      </c>
      <c r="U46" s="113"/>
      <c r="V46" s="90">
        <f t="shared" si="9"/>
        <v>638802</v>
      </c>
      <c r="W46" s="9">
        <f t="shared" si="9"/>
        <v>1236834</v>
      </c>
      <c r="X46" s="9">
        <f t="shared" si="9"/>
        <v>7078</v>
      </c>
      <c r="Y46" s="9">
        <f t="shared" si="9"/>
        <v>1047167</v>
      </c>
      <c r="Z46" s="9">
        <f aca="true" t="shared" si="10" ref="Z46:AE46">Z18+Z45</f>
        <v>267192</v>
      </c>
      <c r="AA46" s="9">
        <f t="shared" si="10"/>
        <v>68323</v>
      </c>
      <c r="AB46" s="9">
        <f t="shared" si="10"/>
        <v>66371</v>
      </c>
      <c r="AC46" s="9">
        <f t="shared" si="10"/>
        <v>140648</v>
      </c>
      <c r="AD46" s="9">
        <f t="shared" si="10"/>
        <v>65477</v>
      </c>
      <c r="AE46" s="9">
        <f t="shared" si="10"/>
        <v>439156</v>
      </c>
      <c r="AF46" s="92">
        <f t="shared" si="9"/>
        <v>57638378</v>
      </c>
      <c r="AG46" s="93">
        <f t="shared" si="9"/>
        <v>2002914.5</v>
      </c>
      <c r="AH46" s="94">
        <f t="shared" si="9"/>
        <v>59641292.5</v>
      </c>
    </row>
    <row r="47" spans="4:34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9" spans="6:29" ht="12.75">
      <c r="F49" s="4"/>
      <c r="G49" s="4"/>
      <c r="K49" s="4"/>
      <c r="M49" s="4"/>
      <c r="N49" s="17"/>
      <c r="O49" s="17"/>
      <c r="P49" s="17"/>
      <c r="Q49" s="17"/>
      <c r="W49" s="66" t="s">
        <v>58</v>
      </c>
      <c r="Z49" s="206" t="s">
        <v>83</v>
      </c>
      <c r="AA49" s="207"/>
      <c r="AB49" s="206"/>
      <c r="AC49" s="1" t="s">
        <v>84</v>
      </c>
    </row>
    <row r="50" spans="6:12" ht="12.75">
      <c r="F50" s="67">
        <f>F46/18</f>
        <v>267.72222222222223</v>
      </c>
      <c r="I50" s="67">
        <f>I46/18</f>
        <v>310.0833333333333</v>
      </c>
      <c r="L50" s="67">
        <f>L46/18</f>
        <v>120.77777777777777</v>
      </c>
    </row>
    <row r="52" ht="12.75">
      <c r="I52" s="67">
        <f>F50+I50+L50</f>
        <v>698.5833333333333</v>
      </c>
    </row>
  </sheetData>
  <sheetProtection/>
  <mergeCells count="9">
    <mergeCell ref="AH11:AH13"/>
    <mergeCell ref="D12:D13"/>
    <mergeCell ref="AG11:AG13"/>
    <mergeCell ref="Z49:AB49"/>
    <mergeCell ref="AB12:AB13"/>
    <mergeCell ref="S11:S13"/>
    <mergeCell ref="AE12:AE13"/>
    <mergeCell ref="Y11:AE11"/>
    <mergeCell ref="V11:X11"/>
  </mergeCells>
  <printOptions/>
  <pageMargins left="0.16" right="0.17" top="0.2" bottom="0.17" header="0.16" footer="0.15"/>
  <pageSetup horizontalDpi="600" verticalDpi="600" orientation="landscape" paperSize="9" scale="8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2019-11-27T06:50:52Z</cp:lastPrinted>
  <dcterms:created xsi:type="dcterms:W3CDTF">1996-10-08T23:32:33Z</dcterms:created>
  <dcterms:modified xsi:type="dcterms:W3CDTF">2019-11-27T06:51:21Z</dcterms:modified>
  <cp:category/>
  <cp:version/>
  <cp:contentType/>
  <cp:contentStatus/>
</cp:coreProperties>
</file>